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1F5D14B0-A113-424F-8EC5-EF186B6EE9E0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8" i="1" l="1"/>
  <c r="J147" i="1" l="1"/>
  <c r="J146" i="1"/>
  <c r="J145" i="1"/>
  <c r="J144" i="1"/>
  <c r="J143" i="1"/>
  <c r="J142" i="1"/>
  <c r="J141" i="1"/>
  <c r="J140" i="1"/>
  <c r="J139" i="1"/>
  <c r="J138" i="1"/>
  <c r="J137" i="1"/>
  <c r="J136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E138" i="1"/>
  <c r="E139" i="1" s="1"/>
  <c r="E140" i="1" s="1"/>
  <c r="E141" i="1" s="1"/>
  <c r="E142" i="1" s="1"/>
  <c r="E143" i="1" s="1"/>
  <c r="E144" i="1" s="1"/>
  <c r="E145" i="1" s="1"/>
  <c r="E146" i="1" s="1"/>
  <c r="E147" i="1" s="1"/>
  <c r="E128" i="1"/>
  <c r="E129" i="1" s="1"/>
  <c r="E130" i="1" s="1"/>
  <c r="E131" i="1" s="1"/>
  <c r="E132" i="1" s="1"/>
  <c r="E133" i="1" s="1"/>
  <c r="E134" i="1" s="1"/>
  <c r="E135" i="1" s="1"/>
  <c r="E136" i="1" s="1"/>
  <c r="E137" i="1" s="1"/>
  <c r="E119" i="1"/>
  <c r="E120" i="1" s="1"/>
  <c r="E121" i="1" s="1"/>
  <c r="E122" i="1" s="1"/>
  <c r="E123" i="1" s="1"/>
  <c r="E124" i="1" s="1"/>
  <c r="E125" i="1" s="1"/>
  <c r="E126" i="1" s="1"/>
  <c r="E127" i="1" s="1"/>
  <c r="E108" i="1"/>
  <c r="E109" i="1" s="1"/>
  <c r="E110" i="1" s="1"/>
  <c r="E111" i="1" s="1"/>
  <c r="E112" i="1" s="1"/>
  <c r="E113" i="1" s="1"/>
  <c r="E114" i="1" s="1"/>
  <c r="E115" i="1" s="1"/>
  <c r="E116" i="1" s="1"/>
  <c r="E117" i="1" s="1"/>
  <c r="E98" i="1"/>
  <c r="E99" i="1" s="1"/>
  <c r="E100" i="1" s="1"/>
  <c r="E101" i="1" s="1"/>
  <c r="E102" i="1" s="1"/>
  <c r="E103" i="1" s="1"/>
  <c r="E104" i="1" s="1"/>
  <c r="E105" i="1" s="1"/>
  <c r="E106" i="1" s="1"/>
  <c r="E107" i="1" s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E88" i="1"/>
  <c r="E89" i="1" s="1"/>
  <c r="E90" i="1" s="1"/>
  <c r="E91" i="1" s="1"/>
  <c r="E92" i="1" s="1"/>
  <c r="E93" i="1" s="1"/>
  <c r="E94" i="1" s="1"/>
  <c r="E95" i="1" s="1"/>
  <c r="E96" i="1" s="1"/>
  <c r="E97" i="1" s="1"/>
  <c r="D97" i="1"/>
  <c r="D96" i="1"/>
  <c r="D95" i="1"/>
  <c r="D94" i="1"/>
  <c r="D93" i="1"/>
  <c r="D92" i="1"/>
  <c r="D91" i="1"/>
  <c r="D90" i="1"/>
  <c r="D89" i="1"/>
  <c r="D88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D87" i="1"/>
  <c r="D86" i="1"/>
  <c r="D85" i="1"/>
  <c r="D84" i="1"/>
  <c r="D83" i="1"/>
  <c r="D82" i="1"/>
  <c r="D81" i="1"/>
  <c r="D80" i="1"/>
  <c r="D79" i="1"/>
  <c r="E78" i="1"/>
  <c r="E79" i="1" s="1"/>
  <c r="E80" i="1" s="1"/>
  <c r="E81" i="1" s="1"/>
  <c r="E82" i="1" s="1"/>
  <c r="E83" i="1" s="1"/>
  <c r="E84" i="1" s="1"/>
  <c r="E85" i="1" s="1"/>
  <c r="E86" i="1" s="1"/>
  <c r="E87" i="1" s="1"/>
  <c r="J67" i="1"/>
  <c r="I67" i="1"/>
  <c r="H67" i="1"/>
  <c r="D78" i="1"/>
  <c r="J77" i="1"/>
  <c r="J76" i="1"/>
  <c r="J75" i="1"/>
  <c r="J74" i="1"/>
  <c r="J73" i="1"/>
  <c r="J72" i="1"/>
  <c r="J71" i="1"/>
  <c r="J70" i="1"/>
  <c r="I77" i="1"/>
  <c r="I76" i="1"/>
  <c r="I75" i="1"/>
  <c r="I74" i="1"/>
  <c r="I73" i="1"/>
  <c r="I72" i="1"/>
  <c r="I71" i="1"/>
  <c r="I70" i="1"/>
  <c r="H77" i="1"/>
  <c r="H76" i="1"/>
  <c r="H75" i="1"/>
  <c r="H74" i="1"/>
  <c r="H73" i="1"/>
  <c r="H72" i="1"/>
  <c r="H71" i="1"/>
  <c r="H70" i="1"/>
  <c r="J69" i="1"/>
  <c r="I69" i="1"/>
  <c r="E68" i="1"/>
  <c r="E69" i="1" s="1"/>
  <c r="E70" i="1" s="1"/>
  <c r="E71" i="1" s="1"/>
  <c r="E72" i="1" s="1"/>
  <c r="E73" i="1" s="1"/>
  <c r="E74" i="1" s="1"/>
  <c r="E75" i="1" s="1"/>
  <c r="E76" i="1" s="1"/>
  <c r="E77" i="1" s="1"/>
  <c r="D77" i="1"/>
  <c r="D76" i="1"/>
  <c r="D75" i="1"/>
  <c r="D74" i="1"/>
  <c r="D73" i="1"/>
  <c r="D72" i="1"/>
  <c r="D71" i="1"/>
  <c r="D70" i="1"/>
  <c r="D69" i="1"/>
  <c r="J68" i="1"/>
  <c r="I68" i="1"/>
  <c r="H68" i="1"/>
  <c r="H69" i="1" s="1"/>
  <c r="D68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G139" i="1" s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5" i="1"/>
  <c r="N56" i="1"/>
  <c r="N57" i="1"/>
  <c r="N52" i="1"/>
  <c r="N53" i="1"/>
  <c r="N54" i="1"/>
  <c r="M57" i="1"/>
  <c r="L57" i="1"/>
  <c r="K57" i="1"/>
  <c r="J57" i="1"/>
  <c r="I57" i="1"/>
  <c r="H57" i="1"/>
  <c r="G57" i="1"/>
  <c r="F57" i="1"/>
  <c r="E57" i="1"/>
  <c r="D57" i="1"/>
  <c r="M56" i="1"/>
  <c r="L56" i="1"/>
  <c r="K56" i="1"/>
  <c r="J56" i="1"/>
  <c r="I56" i="1"/>
  <c r="H56" i="1"/>
  <c r="G56" i="1"/>
  <c r="F56" i="1"/>
  <c r="E56" i="1"/>
  <c r="D56" i="1"/>
  <c r="M55" i="1"/>
  <c r="L55" i="1"/>
  <c r="K55" i="1"/>
  <c r="J55" i="1"/>
  <c r="G124" i="1" s="1"/>
  <c r="I55" i="1"/>
  <c r="H55" i="1"/>
  <c r="G55" i="1"/>
  <c r="F55" i="1"/>
  <c r="E55" i="1"/>
  <c r="D55" i="1"/>
  <c r="M54" i="1"/>
  <c r="M53" i="1"/>
  <c r="M52" i="1"/>
  <c r="L54" i="1"/>
  <c r="L53" i="1"/>
  <c r="L52" i="1"/>
  <c r="F116" i="1" s="1"/>
  <c r="K54" i="1"/>
  <c r="K53" i="1"/>
  <c r="K52" i="1"/>
  <c r="F115" i="1" s="1"/>
  <c r="J54" i="1"/>
  <c r="J53" i="1"/>
  <c r="J52" i="1"/>
  <c r="I54" i="1"/>
  <c r="I53" i="1"/>
  <c r="I52" i="1"/>
  <c r="H54" i="1"/>
  <c r="H53" i="1"/>
  <c r="H52" i="1"/>
  <c r="G54" i="1"/>
  <c r="G53" i="1"/>
  <c r="G52" i="1"/>
  <c r="F54" i="1"/>
  <c r="F53" i="1"/>
  <c r="F52" i="1"/>
  <c r="E54" i="1"/>
  <c r="E53" i="1"/>
  <c r="E52" i="1"/>
  <c r="D53" i="1"/>
  <c r="D54" i="1"/>
  <c r="D52" i="1"/>
  <c r="G108" i="1" s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F77" i="1" s="1"/>
  <c r="L40" i="1"/>
  <c r="K40" i="1"/>
  <c r="J40" i="1"/>
  <c r="I40" i="1"/>
  <c r="H40" i="1"/>
  <c r="G40" i="1"/>
  <c r="F40" i="1"/>
  <c r="E40" i="1"/>
  <c r="G69" i="1" s="1"/>
  <c r="D40" i="1"/>
  <c r="N45" i="1"/>
  <c r="M45" i="1"/>
  <c r="L45" i="1"/>
  <c r="K45" i="1"/>
  <c r="J45" i="1"/>
  <c r="I45" i="1"/>
  <c r="H45" i="1"/>
  <c r="G45" i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F84" i="1" s="1"/>
  <c r="I43" i="1"/>
  <c r="H43" i="1"/>
  <c r="G43" i="1"/>
  <c r="F43" i="1"/>
  <c r="E43" i="1"/>
  <c r="D43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G81" i="1" l="1"/>
  <c r="F71" i="1"/>
  <c r="F120" i="1"/>
  <c r="F88" i="1"/>
  <c r="G85" i="1"/>
  <c r="G140" i="1"/>
  <c r="G144" i="1"/>
  <c r="F75" i="1"/>
  <c r="G73" i="1"/>
  <c r="G111" i="1"/>
  <c r="G112" i="1"/>
  <c r="G79" i="1"/>
  <c r="G83" i="1"/>
  <c r="G76" i="1"/>
  <c r="G74" i="1"/>
  <c r="G109" i="1"/>
  <c r="G113" i="1"/>
  <c r="G123" i="1"/>
  <c r="G127" i="1"/>
  <c r="G121" i="1"/>
  <c r="G137" i="1"/>
  <c r="G135" i="1"/>
  <c r="G138" i="1"/>
  <c r="G142" i="1"/>
  <c r="F143" i="1"/>
  <c r="F147" i="1"/>
  <c r="G143" i="1"/>
  <c r="F125" i="1"/>
  <c r="G80" i="1"/>
  <c r="G115" i="1"/>
  <c r="G90" i="1"/>
  <c r="G92" i="1"/>
  <c r="G116" i="1"/>
  <c r="F124" i="1"/>
  <c r="G84" i="1"/>
  <c r="F108" i="1"/>
  <c r="F87" i="1"/>
  <c r="G94" i="1"/>
  <c r="G68" i="1"/>
  <c r="G117" i="1"/>
  <c r="G125" i="1"/>
  <c r="G129" i="1"/>
  <c r="G146" i="1"/>
  <c r="G88" i="1"/>
  <c r="G147" i="1"/>
  <c r="G96" i="1"/>
  <c r="F70" i="1"/>
  <c r="F111" i="1"/>
  <c r="F131" i="1"/>
  <c r="G130" i="1"/>
  <c r="G71" i="1"/>
  <c r="F138" i="1"/>
  <c r="F130" i="1"/>
  <c r="G77" i="1"/>
  <c r="G72" i="1"/>
  <c r="G70" i="1"/>
  <c r="G119" i="1"/>
  <c r="G133" i="1"/>
  <c r="G131" i="1"/>
  <c r="F139" i="1"/>
  <c r="F73" i="1"/>
  <c r="F112" i="1"/>
  <c r="G120" i="1"/>
  <c r="G134" i="1"/>
  <c r="F144" i="1"/>
  <c r="F74" i="1"/>
  <c r="F121" i="1"/>
  <c r="F135" i="1"/>
  <c r="F140" i="1"/>
  <c r="F69" i="1"/>
  <c r="G75" i="1"/>
  <c r="F134" i="1"/>
  <c r="G89" i="1"/>
  <c r="F89" i="1"/>
  <c r="G93" i="1"/>
  <c r="F93" i="1"/>
  <c r="G97" i="1"/>
  <c r="F97" i="1"/>
  <c r="G91" i="1"/>
  <c r="F91" i="1"/>
  <c r="G95" i="1"/>
  <c r="F95" i="1"/>
  <c r="G78" i="1"/>
  <c r="F78" i="1"/>
  <c r="G82" i="1"/>
  <c r="F82" i="1"/>
  <c r="G86" i="1"/>
  <c r="F86" i="1"/>
  <c r="F110" i="1"/>
  <c r="G110" i="1"/>
  <c r="G114" i="1"/>
  <c r="F114" i="1"/>
  <c r="G118" i="1"/>
  <c r="F118" i="1"/>
  <c r="F122" i="1"/>
  <c r="G122" i="1"/>
  <c r="G126" i="1"/>
  <c r="F126" i="1"/>
  <c r="F128" i="1"/>
  <c r="G128" i="1"/>
  <c r="F132" i="1"/>
  <c r="G132" i="1"/>
  <c r="F136" i="1"/>
  <c r="G136" i="1"/>
  <c r="F141" i="1"/>
  <c r="G141" i="1"/>
  <c r="F145" i="1"/>
  <c r="G145" i="1"/>
  <c r="F80" i="1"/>
  <c r="F76" i="1"/>
  <c r="F79" i="1"/>
  <c r="G87" i="1"/>
  <c r="F94" i="1"/>
  <c r="F117" i="1"/>
  <c r="F113" i="1"/>
  <c r="F109" i="1"/>
  <c r="F127" i="1"/>
  <c r="F123" i="1"/>
  <c r="F119" i="1"/>
  <c r="F137" i="1"/>
  <c r="F133" i="1"/>
  <c r="F129" i="1"/>
  <c r="F146" i="1"/>
  <c r="F142" i="1"/>
  <c r="F68" i="1"/>
  <c r="F72" i="1"/>
  <c r="F83" i="1"/>
  <c r="F90" i="1"/>
  <c r="F85" i="1"/>
  <c r="F81" i="1"/>
  <c r="F96" i="1"/>
  <c r="F92" i="1"/>
  <c r="N50" i="1"/>
  <c r="N51" i="1"/>
  <c r="N49" i="1"/>
  <c r="M50" i="1"/>
  <c r="M51" i="1"/>
  <c r="M49" i="1"/>
  <c r="L50" i="1"/>
  <c r="L51" i="1"/>
  <c r="L49" i="1"/>
  <c r="K50" i="1"/>
  <c r="K51" i="1"/>
  <c r="K49" i="1"/>
  <c r="J50" i="1"/>
  <c r="J51" i="1"/>
  <c r="J49" i="1"/>
  <c r="I50" i="1"/>
  <c r="I51" i="1"/>
  <c r="I49" i="1"/>
  <c r="H50" i="1"/>
  <c r="H51" i="1"/>
  <c r="H49" i="1"/>
  <c r="G50" i="1"/>
  <c r="G51" i="1"/>
  <c r="G49" i="1"/>
  <c r="F50" i="1"/>
  <c r="F51" i="1"/>
  <c r="F49" i="1"/>
  <c r="E50" i="1"/>
  <c r="E51" i="1"/>
  <c r="E49" i="1"/>
  <c r="D50" i="1"/>
  <c r="D51" i="1"/>
  <c r="D49" i="1"/>
  <c r="F67" i="1" l="1"/>
  <c r="G104" i="1"/>
  <c r="F104" i="1"/>
  <c r="G99" i="1"/>
  <c r="F99" i="1"/>
  <c r="F103" i="1"/>
  <c r="G103" i="1"/>
  <c r="G98" i="1"/>
  <c r="F98" i="1"/>
  <c r="F102" i="1"/>
  <c r="G102" i="1"/>
  <c r="F106" i="1"/>
  <c r="G106" i="1"/>
  <c r="G67" i="1"/>
  <c r="G101" i="1"/>
  <c r="F101" i="1"/>
  <c r="F105" i="1"/>
  <c r="G105" i="1"/>
  <c r="G100" i="1"/>
  <c r="F100" i="1"/>
  <c r="G107" i="1"/>
  <c r="F107" i="1"/>
</calcChain>
</file>

<file path=xl/sharedStrings.xml><?xml version="1.0" encoding="utf-8"?>
<sst xmlns="http://schemas.openxmlformats.org/spreadsheetml/2006/main" count="89" uniqueCount="68">
  <si>
    <t>User: USER</t>
  </si>
  <si>
    <t>Path: C:\Program Files (x86)\BMG\CLARIOstar\User\Data\</t>
  </si>
  <si>
    <t>Test ID: 1380</t>
  </si>
  <si>
    <t>Test Name: LDH_PED_384_costar</t>
  </si>
  <si>
    <t>Date: 10/14/2016</t>
  </si>
  <si>
    <t>Time: 3:49:07 PM</t>
  </si>
  <si>
    <t>ID1: 24 chemiicals Run 1, 96h timepoint</t>
  </si>
  <si>
    <t>ID2: 2D RG Plate 1</t>
  </si>
  <si>
    <t>ID3: adjuisted gain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</si>
  <si>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</si>
  <si>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</si>
  <si>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</si>
  <si>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</si>
  <si>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</si>
  <si>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</si>
  <si>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</si>
  <si>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</si>
  <si>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</si>
  <si>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</si>
  <si>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</si>
  <si>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</si>
  <si>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</si>
  <si>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</si>
  <si>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</si>
  <si>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</si>
  <si>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</si>
  <si>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</si>
  <si>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96h</t>
  </si>
  <si>
    <t>compound</t>
  </si>
  <si>
    <t>mode</t>
  </si>
  <si>
    <t>time</t>
  </si>
  <si>
    <t>Assay</t>
  </si>
  <si>
    <t>SD</t>
  </si>
  <si>
    <t>Mean</t>
  </si>
  <si>
    <t>aflatoxin B1</t>
  </si>
  <si>
    <t>LDH</t>
  </si>
  <si>
    <t>Cmpd Name</t>
  </si>
  <si>
    <t>Top Conc (nM)</t>
  </si>
  <si>
    <t>Time Point</t>
  </si>
  <si>
    <t>potassium chloride</t>
  </si>
  <si>
    <t>cyclophosphamide</t>
  </si>
  <si>
    <t>chenodeoxycholic acid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</si>
  <si>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</si>
  <si>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</si>
  <si>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</si>
  <si>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</si>
  <si>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</si>
  <si>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</si>
  <si>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</si>
  <si>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</si>
  <si>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</si>
  <si>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</si>
  <si>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</si>
  <si>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</si>
  <si>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</si>
  <si>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</si>
  <si>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</si>
  <si>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</si>
  <si>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</si>
  <si>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</si>
  <si>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</si>
  <si>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</si>
  <si>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Cmpd#</t>
  </si>
  <si>
    <t>Top Conc (µM)</t>
  </si>
  <si>
    <t>concentration (nM)</t>
  </si>
  <si>
    <t>DMSO</t>
  </si>
  <si>
    <t>Model-Run</t>
  </si>
  <si>
    <t>2D-DIFF-R1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</si>
</sst>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147"/>
  <sheetViews>
    <sheetView tabSelected="1" zoomScale="80" zoomScaleNormal="80" workbookViewId="0"/>
  </sheetViews>
  <sheetFormatPr defaultRowHeight="14.4" x14ac:dyDescent="0.3"/>
  <cols>
    <col min="1" max="1" width="4.33203125" customWidth="1"/>
    <col min="3" max="3" width="14.109375" customWidth="1"/>
  </cols>
  <sheetData>
    <row r="3" spans="1:2" x14ac:dyDescent="0.3">
      <c r="A3" s="1" t="s">
        <v>0</v>
      </c>
    </row>
    <row r="4" spans="1:2" x14ac:dyDescent="0.3">
      <c r="A4" s="1" t="s">
        <v>1</v>
      </c>
    </row>
    <row r="5" spans="1:2" x14ac:dyDescent="0.3">
      <c r="A5" s="1" t="s">
        <v>2</v>
      </c>
    </row>
    <row r="6" spans="1:2" x14ac:dyDescent="0.3">
      <c r="A6" s="1" t="s">
        <v>3</v>
      </c>
    </row>
    <row r="7" spans="1:2" x14ac:dyDescent="0.3">
      <c r="A7" s="1" t="s">
        <v>4</v>
      </c>
    </row>
    <row r="8" spans="1:2" x14ac:dyDescent="0.3">
      <c r="A8" s="1" t="s">
        <v>5</v>
      </c>
    </row>
    <row r="9" spans="1:2" x14ac:dyDescent="0.3">
      <c r="A9" s="1" t="s">
        <v>6</v>
      </c>
    </row>
    <row r="10" spans="1:2" x14ac:dyDescent="0.3">
      <c r="A10" s="1" t="s">
        <v>7</v>
      </c>
    </row>
    <row r="11" spans="1:2" x14ac:dyDescent="0.3">
      <c r="A11" s="1" t="s">
        <v>8</v>
      </c>
    </row>
    <row r="12" spans="1:2" x14ac:dyDescent="0.3">
      <c r="A12" s="1" t="s">
        <v>9</v>
      </c>
    </row>
    <row r="16" spans="1:2" x14ac:dyDescent="0.3">
      <c r="B16" t="s">
        <v>10</v>
      </c>
    </row>
    <row r="17" spans="1:25" x14ac:dyDescent="0.3"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  <c r="L17" s="2">
        <v>11</v>
      </c>
      <c r="M17" s="2">
        <v>12</v>
      </c>
      <c r="N17" s="2">
        <v>13</v>
      </c>
      <c r="O17" s="2">
        <v>14</v>
      </c>
      <c r="P17" s="2">
        <v>15</v>
      </c>
      <c r="Q17" s="2">
        <v>16</v>
      </c>
      <c r="R17" s="2">
        <v>17</v>
      </c>
      <c r="S17" s="2">
        <v>18</v>
      </c>
      <c r="T17" s="2">
        <v>19</v>
      </c>
      <c r="U17" s="2">
        <v>20</v>
      </c>
      <c r="V17" s="2">
        <v>21</v>
      </c>
      <c r="W17" s="2">
        <v>22</v>
      </c>
      <c r="X17" s="2">
        <v>23</v>
      </c>
      <c r="Y17" s="2">
        <v>24</v>
      </c>
    </row>
    <row r="18" spans="1:25" x14ac:dyDescent="0.3">
      <c r="A18" s="2" t="s">
        <v>11</v>
      </c>
      <c r="B18" s="3">
        <v>138697</v>
      </c>
      <c r="C18" s="4">
        <v>132006</v>
      </c>
      <c r="D18" s="4">
        <v>30397</v>
      </c>
      <c r="E18" s="4">
        <v>26591</v>
      </c>
      <c r="F18" s="4">
        <v>28373</v>
      </c>
      <c r="G18" s="4">
        <v>21551</v>
      </c>
      <c r="H18" s="4">
        <v>27272</v>
      </c>
      <c r="I18" s="4">
        <v>31710</v>
      </c>
      <c r="J18" s="4">
        <v>46790</v>
      </c>
      <c r="K18" s="4">
        <v>43284</v>
      </c>
      <c r="L18" s="4">
        <v>36835</v>
      </c>
      <c r="M18" s="4">
        <v>27368</v>
      </c>
      <c r="N18" s="4">
        <v>39790</v>
      </c>
      <c r="O18" s="4">
        <v>41559</v>
      </c>
      <c r="P18" s="4">
        <v>39764</v>
      </c>
      <c r="Q18" s="4">
        <v>30071</v>
      </c>
      <c r="R18" s="4">
        <v>39917</v>
      </c>
      <c r="S18" s="4">
        <v>47376</v>
      </c>
      <c r="T18" s="4">
        <v>45322</v>
      </c>
      <c r="U18" s="4">
        <v>44889</v>
      </c>
      <c r="V18" s="4">
        <v>50815</v>
      </c>
      <c r="W18" s="4">
        <v>55635</v>
      </c>
      <c r="X18" s="4">
        <v>20268</v>
      </c>
      <c r="Y18" s="5">
        <v>39727</v>
      </c>
    </row>
    <row r="19" spans="1:25" x14ac:dyDescent="0.3">
      <c r="A19" s="2" t="s">
        <v>12</v>
      </c>
      <c r="B19" s="6">
        <v>152606</v>
      </c>
      <c r="C19" s="7">
        <v>180514</v>
      </c>
      <c r="D19" s="7">
        <v>41299</v>
      </c>
      <c r="E19" s="7">
        <v>31592</v>
      </c>
      <c r="F19" s="7">
        <v>30298</v>
      </c>
      <c r="G19" s="7">
        <v>40818</v>
      </c>
      <c r="H19" s="7">
        <v>50766</v>
      </c>
      <c r="I19" s="7">
        <v>36912</v>
      </c>
      <c r="J19" s="7">
        <v>36714</v>
      </c>
      <c r="K19" s="7">
        <v>28681</v>
      </c>
      <c r="L19" s="7">
        <v>27994</v>
      </c>
      <c r="M19" s="7">
        <v>30840</v>
      </c>
      <c r="N19" s="7">
        <v>41490</v>
      </c>
      <c r="O19" s="7">
        <v>36723</v>
      </c>
      <c r="P19" s="7">
        <v>40021</v>
      </c>
      <c r="Q19" s="7">
        <v>43533</v>
      </c>
      <c r="R19" s="7">
        <v>44148</v>
      </c>
      <c r="S19" s="7">
        <v>39273</v>
      </c>
      <c r="T19" s="7">
        <v>51230</v>
      </c>
      <c r="U19" s="7">
        <v>25849</v>
      </c>
      <c r="V19" s="7">
        <v>42703</v>
      </c>
      <c r="W19" s="7">
        <v>40429</v>
      </c>
      <c r="X19" s="7">
        <v>19183</v>
      </c>
      <c r="Y19" s="8">
        <v>45301</v>
      </c>
    </row>
    <row r="20" spans="1:25" x14ac:dyDescent="0.3">
      <c r="A20" s="2" t="s">
        <v>13</v>
      </c>
      <c r="B20" s="6">
        <v>37412</v>
      </c>
      <c r="C20" s="7">
        <v>34552</v>
      </c>
      <c r="D20" s="7">
        <v>47556</v>
      </c>
      <c r="E20" s="7">
        <v>133941</v>
      </c>
      <c r="F20" s="7">
        <v>30181</v>
      </c>
      <c r="G20" s="7">
        <v>31949</v>
      </c>
      <c r="H20" s="7">
        <v>31181</v>
      </c>
      <c r="I20" s="7">
        <v>25290</v>
      </c>
      <c r="J20" s="7">
        <v>33224</v>
      </c>
      <c r="K20" s="7">
        <v>31836</v>
      </c>
      <c r="L20" s="7">
        <v>31730</v>
      </c>
      <c r="M20" s="7">
        <v>27033</v>
      </c>
      <c r="N20" s="7">
        <v>30150</v>
      </c>
      <c r="O20" s="7">
        <v>35843</v>
      </c>
      <c r="P20" s="7">
        <v>29220</v>
      </c>
      <c r="Q20" s="7">
        <v>28899</v>
      </c>
      <c r="R20" s="7">
        <v>25883</v>
      </c>
      <c r="S20" s="7">
        <v>24425</v>
      </c>
      <c r="T20" s="7">
        <v>32997</v>
      </c>
      <c r="U20" s="7">
        <v>26758</v>
      </c>
      <c r="V20" s="7">
        <v>29056</v>
      </c>
      <c r="W20" s="7">
        <v>31008</v>
      </c>
      <c r="X20" s="7">
        <v>25828</v>
      </c>
      <c r="Y20" s="8">
        <v>28696</v>
      </c>
    </row>
    <row r="21" spans="1:25" x14ac:dyDescent="0.3">
      <c r="A21" s="2" t="s">
        <v>14</v>
      </c>
      <c r="B21" s="6">
        <v>26121</v>
      </c>
      <c r="C21" s="7">
        <v>28612</v>
      </c>
      <c r="D21" s="7">
        <v>28252</v>
      </c>
      <c r="E21" s="7">
        <v>117541</v>
      </c>
      <c r="F21" s="7">
        <v>25162</v>
      </c>
      <c r="G21" s="7">
        <v>23191</v>
      </c>
      <c r="H21" s="7">
        <v>27322</v>
      </c>
      <c r="I21" s="7">
        <v>25059</v>
      </c>
      <c r="J21" s="7">
        <v>19172</v>
      </c>
      <c r="K21" s="7">
        <v>28855</v>
      </c>
      <c r="L21" s="7">
        <v>29773</v>
      </c>
      <c r="M21" s="7">
        <v>25170</v>
      </c>
      <c r="N21" s="7">
        <v>28366</v>
      </c>
      <c r="O21" s="7">
        <v>31308</v>
      </c>
      <c r="P21" s="7">
        <v>28910</v>
      </c>
      <c r="Q21" s="7">
        <v>26667</v>
      </c>
      <c r="R21" s="7">
        <v>23756</v>
      </c>
      <c r="S21" s="7">
        <v>26018</v>
      </c>
      <c r="T21" s="7">
        <v>24885</v>
      </c>
      <c r="U21" s="7">
        <v>26887</v>
      </c>
      <c r="V21" s="7">
        <v>27315</v>
      </c>
      <c r="W21" s="7">
        <v>29910</v>
      </c>
      <c r="X21" s="7">
        <v>31419</v>
      </c>
      <c r="Y21" s="8">
        <v>29184</v>
      </c>
    </row>
    <row r="22" spans="1:25" x14ac:dyDescent="0.3">
      <c r="A22" s="2" t="s">
        <v>15</v>
      </c>
      <c r="B22" s="6">
        <v>27906</v>
      </c>
      <c r="C22" s="7">
        <v>31149</v>
      </c>
      <c r="D22" s="7">
        <v>41897</v>
      </c>
      <c r="E22" s="7">
        <v>107158</v>
      </c>
      <c r="F22" s="7">
        <v>46347</v>
      </c>
      <c r="G22" s="7">
        <v>24376</v>
      </c>
      <c r="H22" s="7">
        <v>31966</v>
      </c>
      <c r="I22" s="7">
        <v>23120</v>
      </c>
      <c r="J22" s="7">
        <v>27723</v>
      </c>
      <c r="K22" s="7">
        <v>26538</v>
      </c>
      <c r="L22" s="7">
        <v>28826</v>
      </c>
      <c r="M22" s="7">
        <v>27527</v>
      </c>
      <c r="N22" s="7">
        <v>31766</v>
      </c>
      <c r="O22" s="7">
        <v>29479</v>
      </c>
      <c r="P22" s="7">
        <v>28410</v>
      </c>
      <c r="Q22" s="7">
        <v>25399</v>
      </c>
      <c r="R22" s="7">
        <v>27747</v>
      </c>
      <c r="S22" s="7">
        <v>26095</v>
      </c>
      <c r="T22" s="7">
        <v>27994</v>
      </c>
      <c r="U22" s="7">
        <v>28168</v>
      </c>
      <c r="V22" s="7">
        <v>30010</v>
      </c>
      <c r="W22" s="7">
        <v>27705</v>
      </c>
      <c r="X22" s="7">
        <v>25427</v>
      </c>
      <c r="Y22" s="8">
        <v>28267</v>
      </c>
    </row>
    <row r="23" spans="1:25" x14ac:dyDescent="0.3">
      <c r="A23" s="2" t="s">
        <v>16</v>
      </c>
      <c r="B23" s="6">
        <v>39144</v>
      </c>
      <c r="C23" s="7">
        <v>32750</v>
      </c>
      <c r="D23" s="7">
        <v>37847</v>
      </c>
      <c r="E23" s="7">
        <v>27089</v>
      </c>
      <c r="F23" s="7">
        <v>36948</v>
      </c>
      <c r="G23" s="7">
        <v>21546</v>
      </c>
      <c r="H23" s="7">
        <v>28100</v>
      </c>
      <c r="I23" s="7">
        <v>26988</v>
      </c>
      <c r="J23" s="7">
        <v>31799</v>
      </c>
      <c r="K23" s="7">
        <v>31648</v>
      </c>
      <c r="L23" s="7">
        <v>29857</v>
      </c>
      <c r="M23" s="7">
        <v>27382</v>
      </c>
      <c r="N23" s="7">
        <v>33973</v>
      </c>
      <c r="O23" s="7">
        <v>27958</v>
      </c>
      <c r="P23" s="7">
        <v>35266</v>
      </c>
      <c r="Q23" s="7">
        <v>27410</v>
      </c>
      <c r="R23" s="7">
        <v>28588</v>
      </c>
      <c r="S23" s="7">
        <v>25788</v>
      </c>
      <c r="T23" s="7">
        <v>31108</v>
      </c>
      <c r="U23" s="7">
        <v>30901</v>
      </c>
      <c r="V23" s="7">
        <v>27621</v>
      </c>
      <c r="W23" s="7">
        <v>29898</v>
      </c>
      <c r="X23" s="7">
        <v>32735</v>
      </c>
      <c r="Y23" s="8">
        <v>31570</v>
      </c>
    </row>
    <row r="24" spans="1:25" x14ac:dyDescent="0.3">
      <c r="A24" s="2" t="s">
        <v>17</v>
      </c>
      <c r="B24" s="6">
        <v>25573</v>
      </c>
      <c r="C24" s="7">
        <v>37772</v>
      </c>
      <c r="D24" s="7">
        <v>41814</v>
      </c>
      <c r="E24" s="7">
        <v>25115</v>
      </c>
      <c r="F24" s="7">
        <v>30835</v>
      </c>
      <c r="G24" s="7">
        <v>24401</v>
      </c>
      <c r="H24" s="7">
        <v>30745</v>
      </c>
      <c r="I24" s="7">
        <v>26507</v>
      </c>
      <c r="J24" s="7">
        <v>27361</v>
      </c>
      <c r="K24" s="7">
        <v>27004</v>
      </c>
      <c r="L24" s="7">
        <v>29288</v>
      </c>
      <c r="M24" s="7">
        <v>21040</v>
      </c>
      <c r="N24" s="7">
        <v>32252</v>
      </c>
      <c r="O24" s="7">
        <v>30195</v>
      </c>
      <c r="P24" s="7">
        <v>36656</v>
      </c>
      <c r="Q24" s="7">
        <v>26378</v>
      </c>
      <c r="R24" s="7">
        <v>37113</v>
      </c>
      <c r="S24" s="7">
        <v>25548</v>
      </c>
      <c r="T24" s="7">
        <v>32490</v>
      </c>
      <c r="U24" s="7">
        <v>27732</v>
      </c>
      <c r="V24" s="7">
        <v>34501</v>
      </c>
      <c r="W24" s="7">
        <v>31443</v>
      </c>
      <c r="X24" s="7">
        <v>26619</v>
      </c>
      <c r="Y24" s="8">
        <v>29623</v>
      </c>
    </row>
    <row r="25" spans="1:25" x14ac:dyDescent="0.3">
      <c r="A25" s="2" t="s">
        <v>18</v>
      </c>
      <c r="B25" s="6">
        <v>30127</v>
      </c>
      <c r="C25" s="7">
        <v>34909</v>
      </c>
      <c r="D25" s="7">
        <v>27600</v>
      </c>
      <c r="E25" s="7">
        <v>26584</v>
      </c>
      <c r="F25" s="7">
        <v>28873</v>
      </c>
      <c r="G25" s="7">
        <v>24169</v>
      </c>
      <c r="H25" s="7">
        <v>27473</v>
      </c>
      <c r="I25" s="7">
        <v>26492</v>
      </c>
      <c r="J25" s="7">
        <v>31459</v>
      </c>
      <c r="K25" s="7">
        <v>29123</v>
      </c>
      <c r="L25" s="7">
        <v>30096</v>
      </c>
      <c r="M25" s="7">
        <v>27586</v>
      </c>
      <c r="N25" s="7">
        <v>30571</v>
      </c>
      <c r="O25" s="7">
        <v>27702</v>
      </c>
      <c r="P25" s="7">
        <v>30770</v>
      </c>
      <c r="Q25" s="7">
        <v>30425</v>
      </c>
      <c r="R25" s="7">
        <v>31727</v>
      </c>
      <c r="S25" s="7">
        <v>35870</v>
      </c>
      <c r="T25" s="7">
        <v>69693</v>
      </c>
      <c r="U25" s="7">
        <v>29200</v>
      </c>
      <c r="V25" s="7">
        <v>34108</v>
      </c>
      <c r="W25" s="7">
        <v>31324</v>
      </c>
      <c r="X25" s="7">
        <v>30958</v>
      </c>
      <c r="Y25" s="8">
        <v>32911</v>
      </c>
    </row>
    <row r="26" spans="1:25" x14ac:dyDescent="0.3">
      <c r="A26" s="2" t="s">
        <v>19</v>
      </c>
      <c r="B26" s="6">
        <v>36802</v>
      </c>
      <c r="C26" s="7">
        <v>35649</v>
      </c>
      <c r="D26" s="7">
        <v>37568</v>
      </c>
      <c r="E26" s="7">
        <v>26125</v>
      </c>
      <c r="F26" s="7">
        <v>35209</v>
      </c>
      <c r="G26" s="7">
        <v>30103</v>
      </c>
      <c r="H26" s="7">
        <v>26654</v>
      </c>
      <c r="I26" s="7">
        <v>28329</v>
      </c>
      <c r="J26" s="7">
        <v>28638</v>
      </c>
      <c r="K26" s="7">
        <v>31775</v>
      </c>
      <c r="L26" s="7">
        <v>28499</v>
      </c>
      <c r="M26" s="7">
        <v>30054</v>
      </c>
      <c r="N26" s="7">
        <v>29801</v>
      </c>
      <c r="O26" s="7">
        <v>29438</v>
      </c>
      <c r="P26" s="7">
        <v>29371</v>
      </c>
      <c r="Q26" s="7">
        <v>31498</v>
      </c>
      <c r="R26" s="7">
        <v>36779</v>
      </c>
      <c r="S26" s="7">
        <v>29175</v>
      </c>
      <c r="T26" s="7">
        <v>28755</v>
      </c>
      <c r="U26" s="7">
        <v>28691</v>
      </c>
      <c r="V26" s="7">
        <v>28554</v>
      </c>
      <c r="W26" s="7">
        <v>31810</v>
      </c>
      <c r="X26" s="7">
        <v>28860</v>
      </c>
      <c r="Y26" s="8">
        <v>31456</v>
      </c>
    </row>
    <row r="27" spans="1:25" x14ac:dyDescent="0.3">
      <c r="A27" s="2" t="s">
        <v>20</v>
      </c>
      <c r="B27" s="6">
        <v>30815</v>
      </c>
      <c r="C27" s="7">
        <v>31388</v>
      </c>
      <c r="D27" s="7">
        <v>38392</v>
      </c>
      <c r="E27" s="7">
        <v>32796</v>
      </c>
      <c r="F27" s="7">
        <v>28173</v>
      </c>
      <c r="G27" s="7">
        <v>36382</v>
      </c>
      <c r="H27" s="7">
        <v>30386</v>
      </c>
      <c r="I27" s="7">
        <v>26865</v>
      </c>
      <c r="J27" s="7">
        <v>28847</v>
      </c>
      <c r="K27" s="7">
        <v>28261</v>
      </c>
      <c r="L27" s="7">
        <v>23394</v>
      </c>
      <c r="M27" s="7">
        <v>28833</v>
      </c>
      <c r="N27" s="7">
        <v>29448</v>
      </c>
      <c r="O27" s="7">
        <v>27979</v>
      </c>
      <c r="P27" s="7">
        <v>29218</v>
      </c>
      <c r="Q27" s="7">
        <v>32539</v>
      </c>
      <c r="R27" s="7">
        <v>28940</v>
      </c>
      <c r="S27" s="7">
        <v>27753</v>
      </c>
      <c r="T27" s="7">
        <v>33063</v>
      </c>
      <c r="U27" s="7">
        <v>29224</v>
      </c>
      <c r="V27" s="7">
        <v>36878</v>
      </c>
      <c r="W27" s="7">
        <v>33224</v>
      </c>
      <c r="X27" s="7">
        <v>31843</v>
      </c>
      <c r="Y27" s="8">
        <v>30532</v>
      </c>
    </row>
    <row r="28" spans="1:25" x14ac:dyDescent="0.3">
      <c r="A28" s="2" t="s">
        <v>21</v>
      </c>
      <c r="B28" s="6">
        <v>33157</v>
      </c>
      <c r="C28" s="7">
        <v>37228</v>
      </c>
      <c r="D28" s="7">
        <v>43160</v>
      </c>
      <c r="E28" s="7">
        <v>31023</v>
      </c>
      <c r="F28" s="7">
        <v>27476</v>
      </c>
      <c r="G28" s="7">
        <v>38409</v>
      </c>
      <c r="H28" s="7">
        <v>48187</v>
      </c>
      <c r="I28" s="7">
        <v>29025</v>
      </c>
      <c r="J28" s="7">
        <v>27889</v>
      </c>
      <c r="K28" s="7">
        <v>24839</v>
      </c>
      <c r="L28" s="7">
        <v>33664</v>
      </c>
      <c r="M28" s="7">
        <v>31419</v>
      </c>
      <c r="N28" s="7">
        <v>31059</v>
      </c>
      <c r="O28" s="7">
        <v>34948</v>
      </c>
      <c r="P28" s="7">
        <v>31730</v>
      </c>
      <c r="Q28" s="7">
        <v>29886</v>
      </c>
      <c r="R28" s="7">
        <v>36812</v>
      </c>
      <c r="S28" s="7">
        <v>42403</v>
      </c>
      <c r="T28" s="7">
        <v>32185</v>
      </c>
      <c r="U28" s="7">
        <v>36699</v>
      </c>
      <c r="V28" s="7">
        <v>31425</v>
      </c>
      <c r="W28" s="7">
        <v>32290</v>
      </c>
      <c r="X28" s="7">
        <v>30916</v>
      </c>
      <c r="Y28" s="8">
        <v>31088</v>
      </c>
    </row>
    <row r="29" spans="1:25" x14ac:dyDescent="0.3">
      <c r="A29" s="2" t="s">
        <v>22</v>
      </c>
      <c r="B29" s="6">
        <v>32080</v>
      </c>
      <c r="C29" s="7">
        <v>31271</v>
      </c>
      <c r="D29" s="7">
        <v>169540</v>
      </c>
      <c r="E29" s="7">
        <v>205183</v>
      </c>
      <c r="F29" s="7">
        <v>173880</v>
      </c>
      <c r="G29" s="7">
        <v>148321</v>
      </c>
      <c r="H29" s="7">
        <v>181949</v>
      </c>
      <c r="I29" s="7">
        <v>54977</v>
      </c>
      <c r="J29" s="7">
        <v>214412</v>
      </c>
      <c r="K29" s="7">
        <v>35609</v>
      </c>
      <c r="L29" s="7">
        <v>110575</v>
      </c>
      <c r="M29" s="7">
        <v>29110</v>
      </c>
      <c r="N29" s="7">
        <v>46899</v>
      </c>
      <c r="O29" s="7">
        <v>34032</v>
      </c>
      <c r="P29" s="7">
        <v>37017</v>
      </c>
      <c r="Q29" s="7">
        <v>42257</v>
      </c>
      <c r="R29" s="7">
        <v>33194</v>
      </c>
      <c r="S29" s="7">
        <v>40164</v>
      </c>
      <c r="T29" s="7">
        <v>29679</v>
      </c>
      <c r="U29" s="7">
        <v>34517</v>
      </c>
      <c r="V29" s="7">
        <v>30781</v>
      </c>
      <c r="W29" s="7">
        <v>44089</v>
      </c>
      <c r="X29" s="7">
        <v>30593</v>
      </c>
      <c r="Y29" s="8">
        <v>28367</v>
      </c>
    </row>
    <row r="30" spans="1:25" x14ac:dyDescent="0.3">
      <c r="A30" s="2" t="s">
        <v>23</v>
      </c>
      <c r="B30" s="6">
        <v>46868</v>
      </c>
      <c r="C30" s="7">
        <v>43198</v>
      </c>
      <c r="D30" s="7">
        <v>150784</v>
      </c>
      <c r="E30" s="7">
        <v>200744</v>
      </c>
      <c r="F30" s="7">
        <v>160537</v>
      </c>
      <c r="G30" s="7">
        <v>159944</v>
      </c>
      <c r="H30" s="7">
        <v>182371</v>
      </c>
      <c r="I30" s="7">
        <v>50949</v>
      </c>
      <c r="J30" s="7">
        <v>199832</v>
      </c>
      <c r="K30" s="7">
        <v>30869</v>
      </c>
      <c r="L30" s="7">
        <v>86600</v>
      </c>
      <c r="M30" s="7">
        <v>31854</v>
      </c>
      <c r="N30" s="7">
        <v>43640</v>
      </c>
      <c r="O30" s="7">
        <v>27807</v>
      </c>
      <c r="P30" s="7">
        <v>39297</v>
      </c>
      <c r="Q30" s="7">
        <v>37153</v>
      </c>
      <c r="R30" s="7">
        <v>35881</v>
      </c>
      <c r="S30" s="7">
        <v>40422</v>
      </c>
      <c r="T30" s="7">
        <v>26760</v>
      </c>
      <c r="U30" s="7">
        <v>29226</v>
      </c>
      <c r="V30" s="7">
        <v>28697</v>
      </c>
      <c r="W30" s="7">
        <v>28237</v>
      </c>
      <c r="X30" s="7">
        <v>30362</v>
      </c>
      <c r="Y30" s="8">
        <v>32450</v>
      </c>
    </row>
    <row r="31" spans="1:25" x14ac:dyDescent="0.3">
      <c r="A31" s="2" t="s">
        <v>24</v>
      </c>
      <c r="B31" s="6">
        <v>96784</v>
      </c>
      <c r="C31" s="7">
        <v>206728</v>
      </c>
      <c r="D31" s="7">
        <v>143213</v>
      </c>
      <c r="E31" s="7">
        <v>204064</v>
      </c>
      <c r="F31" s="7">
        <v>173429</v>
      </c>
      <c r="G31" s="7">
        <v>176881</v>
      </c>
      <c r="H31" s="7">
        <v>178517</v>
      </c>
      <c r="I31" s="7">
        <v>48926</v>
      </c>
      <c r="J31" s="7">
        <v>173949</v>
      </c>
      <c r="K31" s="7">
        <v>36292</v>
      </c>
      <c r="L31" s="7">
        <v>106145</v>
      </c>
      <c r="M31" s="7">
        <v>31998</v>
      </c>
      <c r="N31" s="7">
        <v>51093</v>
      </c>
      <c r="O31" s="7">
        <v>26792</v>
      </c>
      <c r="P31" s="7">
        <v>34877</v>
      </c>
      <c r="Q31" s="7">
        <v>32430</v>
      </c>
      <c r="R31" s="7">
        <v>32265</v>
      </c>
      <c r="S31" s="7">
        <v>41846</v>
      </c>
      <c r="T31" s="7">
        <v>35026</v>
      </c>
      <c r="U31" s="7">
        <v>36365</v>
      </c>
      <c r="V31" s="7">
        <v>28993</v>
      </c>
      <c r="W31" s="7">
        <v>31252</v>
      </c>
      <c r="X31" s="7">
        <v>33151</v>
      </c>
      <c r="Y31" s="8">
        <v>32796</v>
      </c>
    </row>
    <row r="32" spans="1:25" x14ac:dyDescent="0.3">
      <c r="A32" s="2" t="s">
        <v>25</v>
      </c>
      <c r="B32" s="6">
        <v>103856</v>
      </c>
      <c r="C32" s="7">
        <v>144106</v>
      </c>
      <c r="D32" s="7">
        <v>36313</v>
      </c>
      <c r="E32" s="7">
        <v>38941</v>
      </c>
      <c r="F32" s="7">
        <v>42147</v>
      </c>
      <c r="G32" s="7">
        <v>38667</v>
      </c>
      <c r="H32" s="7">
        <v>41803</v>
      </c>
      <c r="I32" s="7">
        <v>34773</v>
      </c>
      <c r="J32" s="7">
        <v>41961</v>
      </c>
      <c r="K32" s="7">
        <v>35876</v>
      </c>
      <c r="L32" s="7">
        <v>32342</v>
      </c>
      <c r="M32" s="7">
        <v>38353</v>
      </c>
      <c r="N32" s="7">
        <v>44060</v>
      </c>
      <c r="O32" s="7">
        <v>27700</v>
      </c>
      <c r="P32" s="7">
        <v>26832</v>
      </c>
      <c r="Q32" s="7">
        <v>34910</v>
      </c>
      <c r="R32" s="7">
        <v>29255</v>
      </c>
      <c r="S32" s="7">
        <v>53108</v>
      </c>
      <c r="T32" s="7">
        <v>24602</v>
      </c>
      <c r="U32" s="7">
        <v>40414</v>
      </c>
      <c r="V32" s="7">
        <v>39697</v>
      </c>
      <c r="W32" s="7">
        <v>29650</v>
      </c>
      <c r="X32" s="7">
        <v>235394</v>
      </c>
      <c r="Y32" s="8">
        <v>227926</v>
      </c>
    </row>
    <row r="33" spans="1:26" x14ac:dyDescent="0.3">
      <c r="A33" s="2" t="s">
        <v>26</v>
      </c>
      <c r="B33" s="9">
        <v>127383</v>
      </c>
      <c r="C33" s="10">
        <v>112496</v>
      </c>
      <c r="D33" s="10">
        <v>60976</v>
      </c>
      <c r="E33" s="10">
        <v>41639</v>
      </c>
      <c r="F33" s="10">
        <v>38888</v>
      </c>
      <c r="G33" s="10">
        <v>49902</v>
      </c>
      <c r="H33" s="10">
        <v>33233</v>
      </c>
      <c r="I33" s="10">
        <v>37006</v>
      </c>
      <c r="J33" s="10">
        <v>27709</v>
      </c>
      <c r="K33" s="10">
        <v>37945</v>
      </c>
      <c r="L33" s="10">
        <v>35501</v>
      </c>
      <c r="M33" s="10">
        <v>32162</v>
      </c>
      <c r="N33" s="10">
        <v>28950</v>
      </c>
      <c r="O33" s="10">
        <v>28266</v>
      </c>
      <c r="P33" s="10">
        <v>31192</v>
      </c>
      <c r="Q33" s="10">
        <v>28899</v>
      </c>
      <c r="R33" s="10">
        <v>39995</v>
      </c>
      <c r="S33" s="10">
        <v>40204</v>
      </c>
      <c r="T33" s="10">
        <v>36194</v>
      </c>
      <c r="U33" s="10">
        <v>38128</v>
      </c>
      <c r="V33" s="10">
        <v>35900</v>
      </c>
      <c r="W33" s="10">
        <v>51431</v>
      </c>
      <c r="X33" s="10">
        <v>203692</v>
      </c>
      <c r="Y33" s="11">
        <v>214481</v>
      </c>
    </row>
    <row r="35" spans="1:26" x14ac:dyDescent="0.3">
      <c r="C35" t="s">
        <v>31</v>
      </c>
      <c r="D35" t="s">
        <v>35</v>
      </c>
      <c r="F35" t="s">
        <v>38</v>
      </c>
      <c r="G35" t="s">
        <v>27</v>
      </c>
      <c r="Q35" t="s">
        <v>36</v>
      </c>
      <c r="R35" t="s">
        <v>62</v>
      </c>
      <c r="S35" t="s">
        <v>63</v>
      </c>
    </row>
    <row r="36" spans="1:26" x14ac:dyDescent="0.3">
      <c r="C36" t="s">
        <v>66</v>
      </c>
      <c r="D36" t="s">
        <v>67</v>
      </c>
      <c r="Q36" s="15" t="s">
        <v>39</v>
      </c>
      <c r="R36" s="15">
        <v>1</v>
      </c>
      <c r="S36" s="15">
        <v>299.9194810762516</v>
      </c>
    </row>
    <row r="37" spans="1:26" x14ac:dyDescent="0.3">
      <c r="C37" t="s">
        <v>36</v>
      </c>
      <c r="D37" s="16" t="s">
        <v>39</v>
      </c>
      <c r="E37" s="16" t="s">
        <v>40</v>
      </c>
      <c r="F37" s="16" t="s">
        <v>41</v>
      </c>
      <c r="G37" s="17" t="s">
        <v>34</v>
      </c>
      <c r="H37" s="17" t="s">
        <v>42</v>
      </c>
      <c r="I37" s="17" t="s">
        <v>43</v>
      </c>
      <c r="J37" s="17" t="s">
        <v>44</v>
      </c>
      <c r="K37" s="17" t="s">
        <v>45</v>
      </c>
      <c r="L37" s="23" t="s">
        <v>65</v>
      </c>
      <c r="P37" s="14"/>
      <c r="Q37" s="15" t="s">
        <v>40</v>
      </c>
      <c r="R37" s="15">
        <v>2</v>
      </c>
      <c r="S37" s="15">
        <v>299.98305862922246</v>
      </c>
    </row>
    <row r="38" spans="1:26" x14ac:dyDescent="0.3">
      <c r="C38" t="s">
        <v>37</v>
      </c>
      <c r="D38" s="15">
        <v>299.9194810762516</v>
      </c>
      <c r="E38" s="15">
        <v>299.98305862922246</v>
      </c>
      <c r="F38" s="15">
        <v>200.03713367726448</v>
      </c>
      <c r="G38" s="13">
        <v>149.97232653498466</v>
      </c>
      <c r="H38" s="13">
        <v>300.11596872487144</v>
      </c>
      <c r="I38" s="13">
        <v>300.04983891236009</v>
      </c>
      <c r="J38" s="13">
        <v>300.01150712045535</v>
      </c>
      <c r="K38" s="13">
        <v>29.999547797626807</v>
      </c>
      <c r="L38" s="13">
        <v>0</v>
      </c>
      <c r="M38" s="13"/>
      <c r="N38" s="12"/>
      <c r="P38" s="13"/>
      <c r="Q38" s="15" t="s">
        <v>41</v>
      </c>
      <c r="R38" s="15">
        <v>3</v>
      </c>
      <c r="S38" s="15">
        <v>200.03713367726448</v>
      </c>
      <c r="V38" s="14"/>
      <c r="W38" s="14"/>
      <c r="X38" s="14"/>
      <c r="Y38" s="14"/>
      <c r="Z38" s="14"/>
    </row>
    <row r="39" spans="1:26" x14ac:dyDescent="0.3">
      <c r="D39" s="15" t="s">
        <v>11</v>
      </c>
      <c r="E39" s="15" t="s">
        <v>12</v>
      </c>
      <c r="F39" s="15" t="s">
        <v>13</v>
      </c>
      <c r="G39" s="15" t="s">
        <v>14</v>
      </c>
      <c r="H39" s="15" t="s">
        <v>15</v>
      </c>
      <c r="I39" s="15" t="s">
        <v>16</v>
      </c>
      <c r="J39" s="15" t="s">
        <v>17</v>
      </c>
      <c r="K39" s="15" t="s">
        <v>18</v>
      </c>
      <c r="L39" s="15" t="s">
        <v>19</v>
      </c>
      <c r="M39" s="15" t="s">
        <v>20</v>
      </c>
      <c r="N39" s="15">
        <v>0</v>
      </c>
      <c r="P39" s="13"/>
      <c r="Q39" s="13" t="s">
        <v>34</v>
      </c>
      <c r="R39" s="13">
        <v>4</v>
      </c>
      <c r="S39" s="13">
        <v>149.97232653498466</v>
      </c>
      <c r="V39" s="13"/>
      <c r="W39" s="13"/>
      <c r="X39" s="13"/>
      <c r="Y39" s="13"/>
      <c r="Z39" s="12"/>
    </row>
    <row r="40" spans="1:26" x14ac:dyDescent="0.3">
      <c r="C40">
        <v>1</v>
      </c>
      <c r="D40" s="18">
        <f t="shared" ref="D40:D51" si="0">+D20</f>
        <v>47556</v>
      </c>
      <c r="E40" s="18">
        <f t="shared" ref="E40:E51" si="1">+F20</f>
        <v>30181</v>
      </c>
      <c r="F40" s="18">
        <f t="shared" ref="F40:F51" si="2">+H20</f>
        <v>31181</v>
      </c>
      <c r="G40" s="18">
        <f t="shared" ref="G40:G51" si="3">+J20</f>
        <v>33224</v>
      </c>
      <c r="H40" s="18">
        <f t="shared" ref="H40:H51" si="4">+L20</f>
        <v>31730</v>
      </c>
      <c r="I40" s="18">
        <f t="shared" ref="I40:I51" si="5">+N20</f>
        <v>30150</v>
      </c>
      <c r="J40" s="18">
        <f t="shared" ref="J40:J51" si="6">+P20</f>
        <v>29220</v>
      </c>
      <c r="K40" s="18">
        <f t="shared" ref="K40:K51" si="7">+R20</f>
        <v>25883</v>
      </c>
      <c r="L40" s="18">
        <f t="shared" ref="L40:L51" si="8">+T20</f>
        <v>32997</v>
      </c>
      <c r="M40" s="18">
        <f t="shared" ref="M40:M51" si="9">+V20</f>
        <v>29056</v>
      </c>
      <c r="N40" s="18">
        <f t="shared" ref="N40:N51" si="10">+X20</f>
        <v>25828</v>
      </c>
      <c r="P40" s="13"/>
      <c r="Q40" s="13" t="s">
        <v>42</v>
      </c>
      <c r="R40" s="13">
        <v>5</v>
      </c>
      <c r="S40" s="13">
        <v>300.11596872487144</v>
      </c>
      <c r="V40" s="13"/>
      <c r="W40" s="13"/>
      <c r="X40" s="13"/>
      <c r="Y40" s="13"/>
      <c r="Z40" s="13"/>
    </row>
    <row r="41" spans="1:26" x14ac:dyDescent="0.3">
      <c r="D41" s="18">
        <f t="shared" si="0"/>
        <v>28252</v>
      </c>
      <c r="E41" s="18">
        <f t="shared" si="1"/>
        <v>25162</v>
      </c>
      <c r="F41" s="18">
        <f t="shared" si="2"/>
        <v>27322</v>
      </c>
      <c r="G41" s="18">
        <f t="shared" si="3"/>
        <v>19172</v>
      </c>
      <c r="H41" s="18">
        <f t="shared" si="4"/>
        <v>29773</v>
      </c>
      <c r="I41" s="18">
        <f t="shared" si="5"/>
        <v>28366</v>
      </c>
      <c r="J41" s="18">
        <f t="shared" si="6"/>
        <v>28910</v>
      </c>
      <c r="K41" s="18">
        <f t="shared" si="7"/>
        <v>23756</v>
      </c>
      <c r="L41" s="18">
        <f t="shared" si="8"/>
        <v>24885</v>
      </c>
      <c r="M41" s="18">
        <f t="shared" si="9"/>
        <v>27315</v>
      </c>
      <c r="N41" s="18">
        <f t="shared" si="10"/>
        <v>31419</v>
      </c>
      <c r="P41" s="13"/>
      <c r="Q41" s="13" t="s">
        <v>43</v>
      </c>
      <c r="R41" s="13">
        <v>6</v>
      </c>
      <c r="S41" s="13">
        <v>300.04983891236009</v>
      </c>
      <c r="V41" s="13"/>
      <c r="W41" s="13"/>
      <c r="X41" s="13"/>
      <c r="Y41" s="13"/>
      <c r="Z41" s="13"/>
    </row>
    <row r="42" spans="1:26" x14ac:dyDescent="0.3">
      <c r="D42" s="18">
        <f t="shared" si="0"/>
        <v>41897</v>
      </c>
      <c r="E42" s="18">
        <f t="shared" si="1"/>
        <v>46347</v>
      </c>
      <c r="F42" s="18">
        <f t="shared" si="2"/>
        <v>31966</v>
      </c>
      <c r="G42" s="18">
        <f t="shared" si="3"/>
        <v>27723</v>
      </c>
      <c r="H42" s="18">
        <f t="shared" si="4"/>
        <v>28826</v>
      </c>
      <c r="I42" s="18">
        <f t="shared" si="5"/>
        <v>31766</v>
      </c>
      <c r="J42" s="18">
        <f t="shared" si="6"/>
        <v>28410</v>
      </c>
      <c r="K42" s="18">
        <f t="shared" si="7"/>
        <v>27747</v>
      </c>
      <c r="L42" s="18">
        <f t="shared" si="8"/>
        <v>27994</v>
      </c>
      <c r="M42" s="18">
        <f t="shared" si="9"/>
        <v>30010</v>
      </c>
      <c r="N42" s="18">
        <f t="shared" si="10"/>
        <v>25427</v>
      </c>
      <c r="P42" s="14"/>
      <c r="Q42" s="13" t="s">
        <v>44</v>
      </c>
      <c r="R42" s="13">
        <v>7</v>
      </c>
      <c r="S42" s="13">
        <v>300.01150712045535</v>
      </c>
      <c r="V42" s="13"/>
      <c r="W42" s="13"/>
      <c r="X42" s="13"/>
      <c r="Y42" s="13"/>
      <c r="Z42" s="13"/>
    </row>
    <row r="43" spans="1:26" x14ac:dyDescent="0.3">
      <c r="C43">
        <v>2</v>
      </c>
      <c r="D43" s="13">
        <f t="shared" si="0"/>
        <v>37847</v>
      </c>
      <c r="E43" s="13">
        <f t="shared" si="1"/>
        <v>36948</v>
      </c>
      <c r="F43" s="13">
        <f t="shared" si="2"/>
        <v>28100</v>
      </c>
      <c r="G43" s="13">
        <f t="shared" si="3"/>
        <v>31799</v>
      </c>
      <c r="H43" s="13">
        <f t="shared" si="4"/>
        <v>29857</v>
      </c>
      <c r="I43" s="13">
        <f t="shared" si="5"/>
        <v>33973</v>
      </c>
      <c r="J43" s="13">
        <f t="shared" si="6"/>
        <v>35266</v>
      </c>
      <c r="K43" s="13">
        <f t="shared" si="7"/>
        <v>28588</v>
      </c>
      <c r="L43" s="13">
        <f t="shared" si="8"/>
        <v>31108</v>
      </c>
      <c r="M43" s="13">
        <f t="shared" si="9"/>
        <v>27621</v>
      </c>
      <c r="N43" s="13">
        <f t="shared" si="10"/>
        <v>32735</v>
      </c>
      <c r="P43" s="13"/>
      <c r="Q43" s="13" t="s">
        <v>45</v>
      </c>
      <c r="R43" s="13">
        <v>8</v>
      </c>
      <c r="S43" s="13">
        <v>29.999547797626807</v>
      </c>
      <c r="V43" s="14"/>
      <c r="W43" s="14"/>
      <c r="X43" s="14"/>
      <c r="Y43" s="14"/>
      <c r="Z43" s="14"/>
    </row>
    <row r="44" spans="1:26" x14ac:dyDescent="0.3">
      <c r="C44" s="14"/>
      <c r="D44" s="13">
        <f t="shared" si="0"/>
        <v>41814</v>
      </c>
      <c r="E44" s="13">
        <f t="shared" si="1"/>
        <v>30835</v>
      </c>
      <c r="F44" s="13">
        <f t="shared" si="2"/>
        <v>30745</v>
      </c>
      <c r="G44" s="13">
        <f t="shared" si="3"/>
        <v>27361</v>
      </c>
      <c r="H44" s="13">
        <f t="shared" si="4"/>
        <v>29288</v>
      </c>
      <c r="I44" s="13">
        <f t="shared" si="5"/>
        <v>32252</v>
      </c>
      <c r="J44" s="13">
        <f t="shared" si="6"/>
        <v>36656</v>
      </c>
      <c r="K44" s="13">
        <f t="shared" si="7"/>
        <v>37113</v>
      </c>
      <c r="L44" s="13">
        <f t="shared" si="8"/>
        <v>32490</v>
      </c>
      <c r="M44" s="13">
        <f t="shared" si="9"/>
        <v>34501</v>
      </c>
      <c r="N44" s="13">
        <f t="shared" si="10"/>
        <v>26619</v>
      </c>
      <c r="P44" s="13"/>
      <c r="Q44" s="13" t="s">
        <v>46</v>
      </c>
      <c r="R44" s="13">
        <v>9</v>
      </c>
      <c r="S44" s="13">
        <v>93.572123722034164</v>
      </c>
      <c r="V44" s="13"/>
      <c r="W44" s="13"/>
      <c r="X44" s="13"/>
      <c r="Y44" s="13"/>
      <c r="Z44" s="12"/>
    </row>
    <row r="45" spans="1:26" x14ac:dyDescent="0.3">
      <c r="D45" s="13">
        <f t="shared" si="0"/>
        <v>27600</v>
      </c>
      <c r="E45" s="13">
        <f t="shared" si="1"/>
        <v>28873</v>
      </c>
      <c r="F45" s="13">
        <f t="shared" si="2"/>
        <v>27473</v>
      </c>
      <c r="G45" s="13">
        <f t="shared" si="3"/>
        <v>31459</v>
      </c>
      <c r="H45" s="13">
        <f t="shared" si="4"/>
        <v>30096</v>
      </c>
      <c r="I45" s="13">
        <f t="shared" si="5"/>
        <v>30571</v>
      </c>
      <c r="J45" s="13">
        <f t="shared" si="6"/>
        <v>30770</v>
      </c>
      <c r="K45" s="13">
        <f t="shared" si="7"/>
        <v>31727</v>
      </c>
      <c r="L45" s="13">
        <f t="shared" si="8"/>
        <v>69693</v>
      </c>
      <c r="M45" s="13">
        <f t="shared" si="9"/>
        <v>34108</v>
      </c>
      <c r="N45" s="13">
        <f t="shared" si="10"/>
        <v>30958</v>
      </c>
      <c r="P45" s="13"/>
      <c r="Q45" s="13" t="s">
        <v>47</v>
      </c>
      <c r="R45" s="13">
        <v>10</v>
      </c>
      <c r="S45" s="13">
        <v>300.03188879745431</v>
      </c>
      <c r="V45" s="13"/>
      <c r="W45" s="13"/>
      <c r="X45" s="13"/>
      <c r="Y45" s="13"/>
      <c r="Z45" s="13"/>
    </row>
    <row r="46" spans="1:26" x14ac:dyDescent="0.3">
      <c r="C46">
        <v>3</v>
      </c>
      <c r="D46" s="20">
        <f t="shared" si="0"/>
        <v>37568</v>
      </c>
      <c r="E46" s="20">
        <f t="shared" si="1"/>
        <v>35209</v>
      </c>
      <c r="F46" s="20">
        <f t="shared" si="2"/>
        <v>26654</v>
      </c>
      <c r="G46" s="20">
        <f t="shared" si="3"/>
        <v>28638</v>
      </c>
      <c r="H46" s="20">
        <f t="shared" si="4"/>
        <v>28499</v>
      </c>
      <c r="I46" s="20">
        <f t="shared" si="5"/>
        <v>29801</v>
      </c>
      <c r="J46" s="20">
        <f t="shared" si="6"/>
        <v>29371</v>
      </c>
      <c r="K46" s="20">
        <f t="shared" si="7"/>
        <v>36779</v>
      </c>
      <c r="L46" s="20">
        <f t="shared" si="8"/>
        <v>28755</v>
      </c>
      <c r="M46" s="20">
        <f t="shared" si="9"/>
        <v>28554</v>
      </c>
      <c r="N46" s="20">
        <f t="shared" si="10"/>
        <v>28860</v>
      </c>
      <c r="P46" s="13"/>
      <c r="Q46" s="13" t="s">
        <v>48</v>
      </c>
      <c r="R46" s="13">
        <v>11</v>
      </c>
      <c r="S46" s="13">
        <v>300.02186153879387</v>
      </c>
      <c r="V46" s="13"/>
      <c r="W46" s="13"/>
      <c r="X46" s="13"/>
      <c r="Y46" s="13"/>
      <c r="Z46" s="13"/>
    </row>
    <row r="47" spans="1:26" x14ac:dyDescent="0.3">
      <c r="D47" s="20">
        <f t="shared" si="0"/>
        <v>38392</v>
      </c>
      <c r="E47" s="20">
        <f t="shared" si="1"/>
        <v>28173</v>
      </c>
      <c r="F47" s="20">
        <f t="shared" si="2"/>
        <v>30386</v>
      </c>
      <c r="G47" s="20">
        <f t="shared" si="3"/>
        <v>28847</v>
      </c>
      <c r="H47" s="20">
        <f t="shared" si="4"/>
        <v>23394</v>
      </c>
      <c r="I47" s="20">
        <f t="shared" si="5"/>
        <v>29448</v>
      </c>
      <c r="J47" s="20">
        <f t="shared" si="6"/>
        <v>29218</v>
      </c>
      <c r="K47" s="20">
        <f t="shared" si="7"/>
        <v>28940</v>
      </c>
      <c r="L47" s="20">
        <f t="shared" si="8"/>
        <v>33063</v>
      </c>
      <c r="M47" s="20">
        <f t="shared" si="9"/>
        <v>36878</v>
      </c>
      <c r="N47" s="20">
        <f t="shared" si="10"/>
        <v>31843</v>
      </c>
      <c r="Q47" s="13" t="s">
        <v>49</v>
      </c>
      <c r="R47" s="13">
        <v>12</v>
      </c>
      <c r="S47" s="13">
        <v>299.98790082693415</v>
      </c>
      <c r="V47" s="13"/>
      <c r="W47" s="13"/>
      <c r="X47" s="13"/>
      <c r="Y47" s="13"/>
      <c r="Z47" s="13"/>
    </row>
    <row r="48" spans="1:26" x14ac:dyDescent="0.3">
      <c r="D48" s="20">
        <f t="shared" si="0"/>
        <v>43160</v>
      </c>
      <c r="E48" s="20">
        <f t="shared" si="1"/>
        <v>27476</v>
      </c>
      <c r="F48" s="20">
        <f t="shared" si="2"/>
        <v>48187</v>
      </c>
      <c r="G48" s="20">
        <f t="shared" si="3"/>
        <v>27889</v>
      </c>
      <c r="H48" s="20">
        <f t="shared" si="4"/>
        <v>33664</v>
      </c>
      <c r="I48" s="20">
        <f t="shared" si="5"/>
        <v>31059</v>
      </c>
      <c r="J48" s="20">
        <f t="shared" si="6"/>
        <v>31730</v>
      </c>
      <c r="K48" s="20">
        <f t="shared" si="7"/>
        <v>36812</v>
      </c>
      <c r="L48" s="20">
        <f t="shared" si="8"/>
        <v>32185</v>
      </c>
      <c r="M48" s="20">
        <f t="shared" si="9"/>
        <v>31425</v>
      </c>
      <c r="N48" s="20">
        <f t="shared" si="10"/>
        <v>30916</v>
      </c>
      <c r="Q48" s="13" t="s">
        <v>50</v>
      </c>
      <c r="R48" s="13">
        <v>13</v>
      </c>
      <c r="S48" s="13">
        <v>298.16154941787772</v>
      </c>
    </row>
    <row r="49" spans="3:19" x14ac:dyDescent="0.3">
      <c r="C49">
        <v>4</v>
      </c>
      <c r="D49" s="19">
        <f t="shared" si="0"/>
        <v>169540</v>
      </c>
      <c r="E49" s="19">
        <f t="shared" si="1"/>
        <v>173880</v>
      </c>
      <c r="F49" s="19">
        <f t="shared" si="2"/>
        <v>181949</v>
      </c>
      <c r="G49" s="19">
        <f t="shared" si="3"/>
        <v>214412</v>
      </c>
      <c r="H49" s="19">
        <f t="shared" si="4"/>
        <v>110575</v>
      </c>
      <c r="I49" s="19">
        <f t="shared" si="5"/>
        <v>46899</v>
      </c>
      <c r="J49" s="19">
        <f t="shared" si="6"/>
        <v>37017</v>
      </c>
      <c r="K49" s="19">
        <f t="shared" si="7"/>
        <v>33194</v>
      </c>
      <c r="L49" s="19">
        <f t="shared" si="8"/>
        <v>29679</v>
      </c>
      <c r="M49" s="19">
        <f t="shared" si="9"/>
        <v>30781</v>
      </c>
      <c r="N49" s="19">
        <f t="shared" si="10"/>
        <v>30593</v>
      </c>
      <c r="Q49" s="15" t="s">
        <v>51</v>
      </c>
      <c r="R49" s="15">
        <v>14</v>
      </c>
      <c r="S49" s="15">
        <v>300.04017774853884</v>
      </c>
    </row>
    <row r="50" spans="3:19" x14ac:dyDescent="0.3">
      <c r="D50" s="19">
        <f t="shared" si="0"/>
        <v>150784</v>
      </c>
      <c r="E50" s="19">
        <f t="shared" si="1"/>
        <v>160537</v>
      </c>
      <c r="F50" s="19">
        <f t="shared" si="2"/>
        <v>182371</v>
      </c>
      <c r="G50" s="19">
        <f t="shared" si="3"/>
        <v>199832</v>
      </c>
      <c r="H50" s="19">
        <f t="shared" si="4"/>
        <v>86600</v>
      </c>
      <c r="I50" s="19">
        <f t="shared" si="5"/>
        <v>43640</v>
      </c>
      <c r="J50" s="19">
        <f t="shared" si="6"/>
        <v>39297</v>
      </c>
      <c r="K50" s="19">
        <f t="shared" si="7"/>
        <v>35881</v>
      </c>
      <c r="L50" s="19">
        <f t="shared" si="8"/>
        <v>26760</v>
      </c>
      <c r="M50" s="19">
        <f t="shared" si="9"/>
        <v>28697</v>
      </c>
      <c r="N50" s="19">
        <f t="shared" si="10"/>
        <v>30362</v>
      </c>
      <c r="Q50" s="15" t="s">
        <v>52</v>
      </c>
      <c r="R50" s="15">
        <v>15</v>
      </c>
      <c r="S50" s="15">
        <v>291.00703307753895</v>
      </c>
    </row>
    <row r="51" spans="3:19" x14ac:dyDescent="0.3">
      <c r="D51" s="19">
        <f t="shared" si="0"/>
        <v>143213</v>
      </c>
      <c r="E51" s="19">
        <f t="shared" si="1"/>
        <v>173429</v>
      </c>
      <c r="F51" s="19">
        <f t="shared" si="2"/>
        <v>178517</v>
      </c>
      <c r="G51" s="19">
        <f t="shared" si="3"/>
        <v>173949</v>
      </c>
      <c r="H51" s="19">
        <f t="shared" si="4"/>
        <v>106145</v>
      </c>
      <c r="I51" s="19">
        <f t="shared" si="5"/>
        <v>51093</v>
      </c>
      <c r="J51" s="19">
        <f t="shared" si="6"/>
        <v>34877</v>
      </c>
      <c r="K51" s="19">
        <f t="shared" si="7"/>
        <v>32265</v>
      </c>
      <c r="L51" s="19">
        <f t="shared" si="8"/>
        <v>35026</v>
      </c>
      <c r="M51" s="19">
        <f t="shared" si="9"/>
        <v>28993</v>
      </c>
      <c r="N51" s="19">
        <f t="shared" si="10"/>
        <v>33151</v>
      </c>
      <c r="Q51" s="15" t="s">
        <v>53</v>
      </c>
      <c r="R51" s="15">
        <v>16</v>
      </c>
      <c r="S51" s="15">
        <v>199.99718367602262</v>
      </c>
    </row>
    <row r="52" spans="3:19" x14ac:dyDescent="0.3">
      <c r="C52">
        <v>5</v>
      </c>
      <c r="D52" s="12">
        <f>+E20</f>
        <v>133941</v>
      </c>
      <c r="E52" s="12">
        <f t="shared" ref="E52:E63" si="11">+G20</f>
        <v>31949</v>
      </c>
      <c r="F52" s="12">
        <f t="shared" ref="F52:F63" si="12">+I20</f>
        <v>25290</v>
      </c>
      <c r="G52" s="12">
        <f t="shared" ref="G52:G63" si="13">+K20</f>
        <v>31836</v>
      </c>
      <c r="H52" s="12">
        <f t="shared" ref="H52:H63" si="14">+M20</f>
        <v>27033</v>
      </c>
      <c r="I52" s="12">
        <f t="shared" ref="I52:I63" si="15">+O20</f>
        <v>35843</v>
      </c>
      <c r="J52" s="12">
        <f t="shared" ref="J52:J63" si="16">+Q20</f>
        <v>28899</v>
      </c>
      <c r="K52" s="12">
        <f t="shared" ref="K52:K63" si="17">+S20</f>
        <v>24425</v>
      </c>
      <c r="L52" s="12">
        <f t="shared" ref="L52:L63" si="18">+U20</f>
        <v>26758</v>
      </c>
      <c r="M52" s="12">
        <f t="shared" ref="M52:M63" si="19">+W20</f>
        <v>31008</v>
      </c>
      <c r="N52" s="12">
        <f t="shared" ref="N52:N63" si="20">+X20</f>
        <v>25828</v>
      </c>
      <c r="Q52" s="15" t="s">
        <v>54</v>
      </c>
      <c r="R52" s="15">
        <v>17</v>
      </c>
      <c r="S52" s="15">
        <v>299.9584571143883</v>
      </c>
    </row>
    <row r="53" spans="3:19" x14ac:dyDescent="0.3">
      <c r="D53" s="12">
        <f t="shared" ref="D53:D54" si="21">+E21</f>
        <v>117541</v>
      </c>
      <c r="E53" s="12">
        <f t="shared" si="11"/>
        <v>23191</v>
      </c>
      <c r="F53" s="12">
        <f t="shared" si="12"/>
        <v>25059</v>
      </c>
      <c r="G53" s="12">
        <f t="shared" si="13"/>
        <v>28855</v>
      </c>
      <c r="H53" s="12">
        <f t="shared" si="14"/>
        <v>25170</v>
      </c>
      <c r="I53" s="12">
        <f t="shared" si="15"/>
        <v>31308</v>
      </c>
      <c r="J53" s="12">
        <f t="shared" si="16"/>
        <v>26667</v>
      </c>
      <c r="K53" s="12">
        <f t="shared" si="17"/>
        <v>26018</v>
      </c>
      <c r="L53" s="12">
        <f t="shared" si="18"/>
        <v>26887</v>
      </c>
      <c r="M53" s="12">
        <f t="shared" si="19"/>
        <v>29910</v>
      </c>
      <c r="N53" s="12">
        <f t="shared" si="20"/>
        <v>31419</v>
      </c>
      <c r="Q53" s="15" t="s">
        <v>55</v>
      </c>
      <c r="R53" s="15">
        <v>18</v>
      </c>
      <c r="S53" s="15">
        <v>300.00845195399359</v>
      </c>
    </row>
    <row r="54" spans="3:19" x14ac:dyDescent="0.3">
      <c r="D54" s="12">
        <f t="shared" si="21"/>
        <v>107158</v>
      </c>
      <c r="E54" s="12">
        <f t="shared" si="11"/>
        <v>24376</v>
      </c>
      <c r="F54" s="12">
        <f t="shared" si="12"/>
        <v>23120</v>
      </c>
      <c r="G54" s="12">
        <f t="shared" si="13"/>
        <v>26538</v>
      </c>
      <c r="H54" s="12">
        <f t="shared" si="14"/>
        <v>27527</v>
      </c>
      <c r="I54" s="12">
        <f t="shared" si="15"/>
        <v>29479</v>
      </c>
      <c r="J54" s="12">
        <f t="shared" si="16"/>
        <v>25399</v>
      </c>
      <c r="K54" s="12">
        <f t="shared" si="17"/>
        <v>26095</v>
      </c>
      <c r="L54" s="12">
        <f t="shared" si="18"/>
        <v>28168</v>
      </c>
      <c r="M54" s="12">
        <f t="shared" si="19"/>
        <v>27705</v>
      </c>
      <c r="N54" s="12">
        <f t="shared" si="20"/>
        <v>25427</v>
      </c>
      <c r="Q54" s="15" t="s">
        <v>56</v>
      </c>
      <c r="R54" s="15">
        <v>19</v>
      </c>
      <c r="S54" s="15">
        <v>299.97027294595108</v>
      </c>
    </row>
    <row r="55" spans="3:19" x14ac:dyDescent="0.3">
      <c r="C55">
        <v>6</v>
      </c>
      <c r="D55" s="21">
        <f>+E23</f>
        <v>27089</v>
      </c>
      <c r="E55" s="21">
        <f t="shared" si="11"/>
        <v>21546</v>
      </c>
      <c r="F55" s="21">
        <f t="shared" si="12"/>
        <v>26988</v>
      </c>
      <c r="G55" s="21">
        <f t="shared" si="13"/>
        <v>31648</v>
      </c>
      <c r="H55" s="21">
        <f t="shared" si="14"/>
        <v>27382</v>
      </c>
      <c r="I55" s="21">
        <f t="shared" si="15"/>
        <v>27958</v>
      </c>
      <c r="J55" s="21">
        <f t="shared" si="16"/>
        <v>27410</v>
      </c>
      <c r="K55" s="21">
        <f t="shared" si="17"/>
        <v>25788</v>
      </c>
      <c r="L55" s="21">
        <f t="shared" si="18"/>
        <v>30901</v>
      </c>
      <c r="M55" s="21">
        <f t="shared" si="19"/>
        <v>29898</v>
      </c>
      <c r="N55" s="21">
        <f t="shared" si="20"/>
        <v>32735</v>
      </c>
      <c r="Q55" s="15" t="s">
        <v>57</v>
      </c>
      <c r="R55" s="15">
        <v>20</v>
      </c>
      <c r="S55" s="15">
        <v>300.76970742089725</v>
      </c>
    </row>
    <row r="56" spans="3:19" x14ac:dyDescent="0.3">
      <c r="D56" s="21">
        <f t="shared" ref="D56" si="22">+E24</f>
        <v>25115</v>
      </c>
      <c r="E56" s="21">
        <f t="shared" si="11"/>
        <v>24401</v>
      </c>
      <c r="F56" s="21">
        <f t="shared" si="12"/>
        <v>26507</v>
      </c>
      <c r="G56" s="21">
        <f t="shared" si="13"/>
        <v>27004</v>
      </c>
      <c r="H56" s="21">
        <f t="shared" si="14"/>
        <v>21040</v>
      </c>
      <c r="I56" s="21">
        <f t="shared" si="15"/>
        <v>30195</v>
      </c>
      <c r="J56" s="21">
        <f t="shared" si="16"/>
        <v>26378</v>
      </c>
      <c r="K56" s="21">
        <f t="shared" si="17"/>
        <v>25548</v>
      </c>
      <c r="L56" s="21">
        <f t="shared" si="18"/>
        <v>27732</v>
      </c>
      <c r="M56" s="21">
        <f t="shared" si="19"/>
        <v>31443</v>
      </c>
      <c r="N56" s="21">
        <f t="shared" si="20"/>
        <v>26619</v>
      </c>
      <c r="Q56" s="15" t="s">
        <v>58</v>
      </c>
      <c r="R56" s="15">
        <v>21</v>
      </c>
      <c r="S56" s="15">
        <v>299.96794298631272</v>
      </c>
    </row>
    <row r="57" spans="3:19" x14ac:dyDescent="0.3">
      <c r="D57" s="21">
        <f t="shared" ref="D57" si="23">+E25</f>
        <v>26584</v>
      </c>
      <c r="E57" s="21">
        <f t="shared" si="11"/>
        <v>24169</v>
      </c>
      <c r="F57" s="21">
        <f t="shared" si="12"/>
        <v>26492</v>
      </c>
      <c r="G57" s="21">
        <f t="shared" si="13"/>
        <v>29123</v>
      </c>
      <c r="H57" s="21">
        <f t="shared" si="14"/>
        <v>27586</v>
      </c>
      <c r="I57" s="21">
        <f t="shared" si="15"/>
        <v>27702</v>
      </c>
      <c r="J57" s="21">
        <f t="shared" si="16"/>
        <v>30425</v>
      </c>
      <c r="K57" s="21">
        <f t="shared" si="17"/>
        <v>35870</v>
      </c>
      <c r="L57" s="21">
        <f t="shared" si="18"/>
        <v>29200</v>
      </c>
      <c r="M57" s="21">
        <f t="shared" si="19"/>
        <v>31324</v>
      </c>
      <c r="N57" s="21">
        <f t="shared" si="20"/>
        <v>30958</v>
      </c>
      <c r="Q57" s="15" t="s">
        <v>59</v>
      </c>
      <c r="R57" s="15">
        <v>22</v>
      </c>
      <c r="S57" s="15">
        <v>299.95248257595773</v>
      </c>
    </row>
    <row r="58" spans="3:19" x14ac:dyDescent="0.3">
      <c r="C58">
        <v>7</v>
      </c>
      <c r="D58" s="12">
        <f>+E26</f>
        <v>26125</v>
      </c>
      <c r="E58" s="12">
        <f t="shared" si="11"/>
        <v>30103</v>
      </c>
      <c r="F58" s="12">
        <f t="shared" si="12"/>
        <v>28329</v>
      </c>
      <c r="G58" s="12">
        <f t="shared" si="13"/>
        <v>31775</v>
      </c>
      <c r="H58" s="12">
        <f t="shared" si="14"/>
        <v>30054</v>
      </c>
      <c r="I58" s="12">
        <f t="shared" si="15"/>
        <v>29438</v>
      </c>
      <c r="J58" s="12">
        <f t="shared" si="16"/>
        <v>31498</v>
      </c>
      <c r="K58" s="12">
        <f t="shared" si="17"/>
        <v>29175</v>
      </c>
      <c r="L58" s="12">
        <f t="shared" si="18"/>
        <v>28691</v>
      </c>
      <c r="M58" s="12">
        <f t="shared" si="19"/>
        <v>31810</v>
      </c>
      <c r="N58" s="12">
        <f t="shared" si="20"/>
        <v>28860</v>
      </c>
      <c r="Q58" s="16" t="s">
        <v>60</v>
      </c>
      <c r="R58" s="16">
        <v>23</v>
      </c>
      <c r="S58">
        <v>20000</v>
      </c>
    </row>
    <row r="59" spans="3:19" x14ac:dyDescent="0.3">
      <c r="D59" s="12">
        <f t="shared" ref="D59" si="24">+E27</f>
        <v>32796</v>
      </c>
      <c r="E59" s="12">
        <f t="shared" si="11"/>
        <v>36382</v>
      </c>
      <c r="F59" s="12">
        <f t="shared" si="12"/>
        <v>26865</v>
      </c>
      <c r="G59" s="12">
        <f t="shared" si="13"/>
        <v>28261</v>
      </c>
      <c r="H59" s="12">
        <f t="shared" si="14"/>
        <v>28833</v>
      </c>
      <c r="I59" s="12">
        <f t="shared" si="15"/>
        <v>27979</v>
      </c>
      <c r="J59" s="12">
        <f t="shared" si="16"/>
        <v>32539</v>
      </c>
      <c r="K59" s="12">
        <f t="shared" si="17"/>
        <v>27753</v>
      </c>
      <c r="L59" s="12">
        <f t="shared" si="18"/>
        <v>29224</v>
      </c>
      <c r="M59" s="12">
        <f t="shared" si="19"/>
        <v>33224</v>
      </c>
      <c r="N59" s="12">
        <f t="shared" si="20"/>
        <v>31843</v>
      </c>
      <c r="Q59" s="16" t="s">
        <v>61</v>
      </c>
      <c r="R59" s="16">
        <v>24</v>
      </c>
      <c r="S59">
        <v>1000</v>
      </c>
    </row>
    <row r="60" spans="3:19" x14ac:dyDescent="0.3">
      <c r="D60" s="12">
        <f t="shared" ref="D60" si="25">+E28</f>
        <v>31023</v>
      </c>
      <c r="E60" s="12">
        <f t="shared" si="11"/>
        <v>38409</v>
      </c>
      <c r="F60" s="12">
        <f t="shared" si="12"/>
        <v>29025</v>
      </c>
      <c r="G60" s="12">
        <f t="shared" si="13"/>
        <v>24839</v>
      </c>
      <c r="H60" s="12">
        <f t="shared" si="14"/>
        <v>31419</v>
      </c>
      <c r="I60" s="12">
        <f t="shared" si="15"/>
        <v>34948</v>
      </c>
      <c r="J60" s="12">
        <f t="shared" si="16"/>
        <v>29886</v>
      </c>
      <c r="K60" s="12">
        <f t="shared" si="17"/>
        <v>42403</v>
      </c>
      <c r="L60" s="12">
        <f t="shared" si="18"/>
        <v>36699</v>
      </c>
      <c r="M60" s="12">
        <f t="shared" si="19"/>
        <v>32290</v>
      </c>
      <c r="N60" s="12">
        <f t="shared" si="20"/>
        <v>30916</v>
      </c>
    </row>
    <row r="61" spans="3:19" x14ac:dyDescent="0.3">
      <c r="C61">
        <v>8</v>
      </c>
      <c r="D61" s="22">
        <f>+E29</f>
        <v>205183</v>
      </c>
      <c r="E61" s="22">
        <f t="shared" si="11"/>
        <v>148321</v>
      </c>
      <c r="F61" s="22">
        <f t="shared" si="12"/>
        <v>54977</v>
      </c>
      <c r="G61" s="22">
        <f t="shared" si="13"/>
        <v>35609</v>
      </c>
      <c r="H61" s="22">
        <f t="shared" si="14"/>
        <v>29110</v>
      </c>
      <c r="I61" s="22">
        <f t="shared" si="15"/>
        <v>34032</v>
      </c>
      <c r="J61" s="22">
        <f t="shared" si="16"/>
        <v>42257</v>
      </c>
      <c r="K61" s="22">
        <f t="shared" si="17"/>
        <v>40164</v>
      </c>
      <c r="L61" s="22">
        <f t="shared" si="18"/>
        <v>34517</v>
      </c>
      <c r="M61" s="22">
        <f t="shared" si="19"/>
        <v>44089</v>
      </c>
      <c r="N61" s="22">
        <f t="shared" si="20"/>
        <v>30593</v>
      </c>
    </row>
    <row r="62" spans="3:19" x14ac:dyDescent="0.3">
      <c r="D62" s="22">
        <f t="shared" ref="D62" si="26">+E30</f>
        <v>200744</v>
      </c>
      <c r="E62" s="22">
        <f t="shared" si="11"/>
        <v>159944</v>
      </c>
      <c r="F62" s="22">
        <f t="shared" si="12"/>
        <v>50949</v>
      </c>
      <c r="G62" s="22">
        <f t="shared" si="13"/>
        <v>30869</v>
      </c>
      <c r="H62" s="22">
        <f t="shared" si="14"/>
        <v>31854</v>
      </c>
      <c r="I62" s="22">
        <f t="shared" si="15"/>
        <v>27807</v>
      </c>
      <c r="J62" s="22">
        <f t="shared" si="16"/>
        <v>37153</v>
      </c>
      <c r="K62" s="22">
        <f t="shared" si="17"/>
        <v>40422</v>
      </c>
      <c r="L62" s="22">
        <f t="shared" si="18"/>
        <v>29226</v>
      </c>
      <c r="M62" s="22">
        <f t="shared" si="19"/>
        <v>28237</v>
      </c>
      <c r="N62" s="22">
        <f t="shared" si="20"/>
        <v>30362</v>
      </c>
    </row>
    <row r="63" spans="3:19" x14ac:dyDescent="0.3">
      <c r="D63" s="22">
        <f t="shared" ref="D63" si="27">+E31</f>
        <v>204064</v>
      </c>
      <c r="E63" s="22">
        <f t="shared" si="11"/>
        <v>176881</v>
      </c>
      <c r="F63" s="22">
        <f t="shared" si="12"/>
        <v>48926</v>
      </c>
      <c r="G63" s="22">
        <f t="shared" si="13"/>
        <v>36292</v>
      </c>
      <c r="H63" s="22">
        <f t="shared" si="14"/>
        <v>31998</v>
      </c>
      <c r="I63" s="22">
        <f t="shared" si="15"/>
        <v>26792</v>
      </c>
      <c r="J63" s="22">
        <f t="shared" si="16"/>
        <v>32430</v>
      </c>
      <c r="K63" s="22">
        <f t="shared" si="17"/>
        <v>41846</v>
      </c>
      <c r="L63" s="22">
        <f t="shared" si="18"/>
        <v>36365</v>
      </c>
      <c r="M63" s="22">
        <f t="shared" si="19"/>
        <v>31252</v>
      </c>
      <c r="N63" s="22">
        <f t="shared" si="20"/>
        <v>33151</v>
      </c>
    </row>
    <row r="66" spans="4:10" x14ac:dyDescent="0.3">
      <c r="D66" t="s">
        <v>28</v>
      </c>
      <c r="E66" t="s">
        <v>64</v>
      </c>
      <c r="F66" t="s">
        <v>33</v>
      </c>
      <c r="G66" t="s">
        <v>32</v>
      </c>
      <c r="H66" t="s">
        <v>31</v>
      </c>
      <c r="I66" t="s">
        <v>29</v>
      </c>
      <c r="J66" t="s">
        <v>30</v>
      </c>
    </row>
    <row r="67" spans="4:10" x14ac:dyDescent="0.3">
      <c r="D67" t="s">
        <v>65</v>
      </c>
      <c r="E67">
        <v>0</v>
      </c>
      <c r="F67">
        <f>+AVERAGE(N40:N51)</f>
        <v>29892.583333333332</v>
      </c>
      <c r="G67">
        <f>+STDEV(N40:N51)</f>
        <v>2627.9781878966587</v>
      </c>
      <c r="H67" t="str">
        <f>+D35</f>
        <v>LDH</v>
      </c>
      <c r="I67" t="str">
        <f>+D36</f>
        <v>2D-DIFF-R1</v>
      </c>
      <c r="J67" t="str">
        <f>+G35</f>
        <v>96h</v>
      </c>
    </row>
    <row r="68" spans="4:10" x14ac:dyDescent="0.3">
      <c r="D68" t="str">
        <f>D37</f>
        <v>potassium chloride</v>
      </c>
      <c r="E68">
        <f>D38*1000</f>
        <v>299919.4810762516</v>
      </c>
      <c r="F68">
        <f>+AVERAGE(D40:D42)</f>
        <v>39235</v>
      </c>
      <c r="G68">
        <f>+STDEV(D40:D42)</f>
        <v>9923.4967123489296</v>
      </c>
      <c r="H68" t="str">
        <f>+D35</f>
        <v>LDH</v>
      </c>
      <c r="I68" t="str">
        <f>+D36</f>
        <v>2D-DIFF-R1</v>
      </c>
      <c r="J68" t="str">
        <f>+G35</f>
        <v>96h</v>
      </c>
    </row>
    <row r="69" spans="4:10" x14ac:dyDescent="0.3">
      <c r="D69" t="str">
        <f>+D37</f>
        <v>potassium chloride</v>
      </c>
      <c r="E69">
        <f t="shared" ref="E69:E77" si="28">+E68/10^0.5</f>
        <v>94842.867485672337</v>
      </c>
      <c r="F69">
        <f>+AVERAGE(E40:E42)</f>
        <v>33896.666666666664</v>
      </c>
      <c r="G69">
        <f>+STDEV(E40:E42)</f>
        <v>11070.487357534594</v>
      </c>
      <c r="H69" t="str">
        <f>+H68</f>
        <v>LDH</v>
      </c>
      <c r="I69" t="str">
        <f>+D36</f>
        <v>2D-DIFF-R1</v>
      </c>
      <c r="J69" t="str">
        <f>+G35</f>
        <v>96h</v>
      </c>
    </row>
    <row r="70" spans="4:10" x14ac:dyDescent="0.3">
      <c r="D70" t="str">
        <f>+D37</f>
        <v>potassium chloride</v>
      </c>
      <c r="E70">
        <f t="shared" si="28"/>
        <v>29991.948107625158</v>
      </c>
      <c r="F70">
        <f>+AVERAGE(F40:F42)</f>
        <v>30156.333333333332</v>
      </c>
      <c r="G70">
        <f>+STDEV(F40:F42)</f>
        <v>2485.7876685938672</v>
      </c>
      <c r="H70" t="str">
        <f>D35</f>
        <v>LDH</v>
      </c>
      <c r="I70" t="str">
        <f>+D36</f>
        <v>2D-DIFF-R1</v>
      </c>
      <c r="J70" t="str">
        <f>+G35</f>
        <v>96h</v>
      </c>
    </row>
    <row r="71" spans="4:10" x14ac:dyDescent="0.3">
      <c r="D71" t="str">
        <f>+D37</f>
        <v>potassium chloride</v>
      </c>
      <c r="E71">
        <f t="shared" si="28"/>
        <v>9484.2867485672323</v>
      </c>
      <c r="F71">
        <f>+AVERAGE(G40:G42)</f>
        <v>26706.333333333332</v>
      </c>
      <c r="G71">
        <f>+STDEV(G40:G42)</f>
        <v>7080.9522193934745</v>
      </c>
      <c r="H71" t="str">
        <f>D35</f>
        <v>LDH</v>
      </c>
      <c r="I71" t="str">
        <f>+D36</f>
        <v>2D-DIFF-R1</v>
      </c>
      <c r="J71" t="str">
        <f>+G35</f>
        <v>96h</v>
      </c>
    </row>
    <row r="72" spans="4:10" x14ac:dyDescent="0.3">
      <c r="D72" t="str">
        <f>+D37</f>
        <v>potassium chloride</v>
      </c>
      <c r="E72">
        <f t="shared" si="28"/>
        <v>2999.1948107625153</v>
      </c>
      <c r="F72">
        <f>+AVERAGE(H40:H42)</f>
        <v>30109.666666666668</v>
      </c>
      <c r="G72">
        <f>+STDEV(H40:H42)</f>
        <v>1480.9835695689987</v>
      </c>
      <c r="H72" t="str">
        <f>+D35</f>
        <v>LDH</v>
      </c>
      <c r="I72" t="str">
        <f>+D36</f>
        <v>2D-DIFF-R1</v>
      </c>
      <c r="J72" t="str">
        <f>+G35</f>
        <v>96h</v>
      </c>
    </row>
    <row r="73" spans="4:10" x14ac:dyDescent="0.3">
      <c r="D73" t="str">
        <f>+D37</f>
        <v>potassium chloride</v>
      </c>
      <c r="E73">
        <f t="shared" si="28"/>
        <v>948.42867485672321</v>
      </c>
      <c r="F73">
        <f>+AVERAGE(I40:I42)</f>
        <v>30094</v>
      </c>
      <c r="G73">
        <f>+STDEV(I40:I42)</f>
        <v>1700.6916240165351</v>
      </c>
      <c r="H73" t="str">
        <f>+D35</f>
        <v>LDH</v>
      </c>
      <c r="I73" t="str">
        <f>+D36</f>
        <v>2D-DIFF-R1</v>
      </c>
      <c r="J73" t="str">
        <f>+G35</f>
        <v>96h</v>
      </c>
    </row>
    <row r="74" spans="4:10" x14ac:dyDescent="0.3">
      <c r="D74" t="str">
        <f>+D37</f>
        <v>potassium chloride</v>
      </c>
      <c r="E74">
        <f t="shared" si="28"/>
        <v>299.91948107625149</v>
      </c>
      <c r="F74">
        <f>+AVERAGE(J40:J42)</f>
        <v>28846.666666666668</v>
      </c>
      <c r="G74">
        <f>+STDEV(J40:J42)</f>
        <v>408.69711686447374</v>
      </c>
      <c r="H74" t="str">
        <f>+D35</f>
        <v>LDH</v>
      </c>
      <c r="I74" t="str">
        <f>+D36</f>
        <v>2D-DIFF-R1</v>
      </c>
      <c r="J74" t="str">
        <f>+G35</f>
        <v>96h</v>
      </c>
    </row>
    <row r="75" spans="4:10" x14ac:dyDescent="0.3">
      <c r="D75" t="str">
        <f>+D37</f>
        <v>potassium chloride</v>
      </c>
      <c r="E75">
        <f t="shared" si="28"/>
        <v>94.842867485672301</v>
      </c>
      <c r="F75">
        <f>+AVERAGE(K40:K42)</f>
        <v>25795.333333333332</v>
      </c>
      <c r="G75">
        <f>+STDEV(K40:K42)</f>
        <v>1996.9437481645127</v>
      </c>
      <c r="H75" t="str">
        <f>+D35</f>
        <v>LDH</v>
      </c>
      <c r="I75" t="str">
        <f>+D36</f>
        <v>2D-DIFF-R1</v>
      </c>
      <c r="J75" t="str">
        <f>+G35</f>
        <v>96h</v>
      </c>
    </row>
    <row r="76" spans="4:10" x14ac:dyDescent="0.3">
      <c r="D76" t="str">
        <f>+D37</f>
        <v>potassium chloride</v>
      </c>
      <c r="E76">
        <f t="shared" si="28"/>
        <v>29.991948107625145</v>
      </c>
      <c r="F76">
        <f>+AVERAGE(L40:L42)</f>
        <v>28625.333333333332</v>
      </c>
      <c r="G76">
        <f>+STDEV(L40:L42)</f>
        <v>4092.6852228498169</v>
      </c>
      <c r="H76" t="str">
        <f>+D35</f>
        <v>LDH</v>
      </c>
      <c r="I76" t="str">
        <f>+D36</f>
        <v>2D-DIFF-R1</v>
      </c>
      <c r="J76" t="str">
        <f>+G35</f>
        <v>96h</v>
      </c>
    </row>
    <row r="77" spans="4:10" x14ac:dyDescent="0.3">
      <c r="D77" t="str">
        <f>+D37</f>
        <v>potassium chloride</v>
      </c>
      <c r="E77">
        <f t="shared" si="28"/>
        <v>9.4842867485672286</v>
      </c>
      <c r="F77">
        <f>+AVERAGE(M40:M42)</f>
        <v>28793.666666666668</v>
      </c>
      <c r="G77">
        <f>+STDEV(M40:M42)</f>
        <v>1366.5175934957199</v>
      </c>
      <c r="H77" t="str">
        <f>+D35</f>
        <v>LDH</v>
      </c>
      <c r="I77" t="str">
        <f>+D36</f>
        <v>2D-DIFF-R1</v>
      </c>
      <c r="J77" t="str">
        <f>+G35</f>
        <v>96h</v>
      </c>
    </row>
    <row r="78" spans="4:10" x14ac:dyDescent="0.3">
      <c r="D78" t="str">
        <f>E37</f>
        <v>cyclophosphamide</v>
      </c>
      <c r="E78">
        <f>+E38*1000</f>
        <v>299983.05862922245</v>
      </c>
      <c r="F78">
        <f>+AVERAGE(D43:D45)</f>
        <v>35753.666666666664</v>
      </c>
      <c r="G78">
        <f>STDEV(D43:D45)</f>
        <v>7334.5744480053681</v>
      </c>
      <c r="H78" t="str">
        <f>+D35</f>
        <v>LDH</v>
      </c>
      <c r="I78" t="str">
        <f>+D36</f>
        <v>2D-DIFF-R1</v>
      </c>
      <c r="J78" t="str">
        <f>+G35</f>
        <v>96h</v>
      </c>
    </row>
    <row r="79" spans="4:10" x14ac:dyDescent="0.3">
      <c r="D79" t="str">
        <f>E37</f>
        <v>cyclophosphamide</v>
      </c>
      <c r="E79">
        <f t="shared" ref="E79:E87" si="29">+E78/10^0.5</f>
        <v>94862.972473217131</v>
      </c>
      <c r="F79">
        <f>+AVERAGE(E43:E45)</f>
        <v>32218.666666666668</v>
      </c>
      <c r="G79">
        <f>STDEV(E43:E45)</f>
        <v>4211.5681560831063</v>
      </c>
      <c r="H79" t="str">
        <f>+D35</f>
        <v>LDH</v>
      </c>
      <c r="I79" t="str">
        <f>+D36</f>
        <v>2D-DIFF-R1</v>
      </c>
      <c r="J79" t="str">
        <f>+G35</f>
        <v>96h</v>
      </c>
    </row>
    <row r="80" spans="4:10" x14ac:dyDescent="0.3">
      <c r="D80" t="str">
        <f>E37</f>
        <v>cyclophosphamide</v>
      </c>
      <c r="E80">
        <f t="shared" si="29"/>
        <v>29998.305862922243</v>
      </c>
      <c r="F80">
        <f>+AVERAGE(F43:F45)</f>
        <v>28772.666666666668</v>
      </c>
      <c r="G80">
        <f>STDEV(F43:F45)</f>
        <v>1736.6221043546961</v>
      </c>
      <c r="H80" t="str">
        <f>+D35</f>
        <v>LDH</v>
      </c>
      <c r="I80" t="str">
        <f>+D36</f>
        <v>2D-DIFF-R1</v>
      </c>
      <c r="J80" t="str">
        <f>+G35</f>
        <v>96h</v>
      </c>
    </row>
    <row r="81" spans="4:10" x14ac:dyDescent="0.3">
      <c r="D81" t="str">
        <f>E37</f>
        <v>cyclophosphamide</v>
      </c>
      <c r="E81">
        <f t="shared" si="29"/>
        <v>9486.2972473217123</v>
      </c>
      <c r="F81">
        <f>+AVERAGE(G43:G45)</f>
        <v>30206.333333333332</v>
      </c>
      <c r="G81">
        <f>STDEV(G43:G45)</f>
        <v>2469.9881241279954</v>
      </c>
      <c r="H81" t="str">
        <f>+D35</f>
        <v>LDH</v>
      </c>
      <c r="I81" t="str">
        <f>+D36</f>
        <v>2D-DIFF-R1</v>
      </c>
      <c r="J81" t="str">
        <f>+G35</f>
        <v>96h</v>
      </c>
    </row>
    <row r="82" spans="4:10" x14ac:dyDescent="0.3">
      <c r="D82" t="str">
        <f>E37</f>
        <v>cyclophosphamide</v>
      </c>
      <c r="E82">
        <f t="shared" si="29"/>
        <v>2999.8305862922239</v>
      </c>
      <c r="F82">
        <f>+AVERAGE(H43:H45)</f>
        <v>29747</v>
      </c>
      <c r="G82">
        <f>STDEV(H43:H45)</f>
        <v>415.07951045552704</v>
      </c>
      <c r="H82" t="str">
        <f>+D35</f>
        <v>LDH</v>
      </c>
      <c r="I82" t="str">
        <f>+D36</f>
        <v>2D-DIFF-R1</v>
      </c>
      <c r="J82" t="str">
        <f>+G35</f>
        <v>96h</v>
      </c>
    </row>
    <row r="83" spans="4:10" x14ac:dyDescent="0.3">
      <c r="D83" t="str">
        <f>E37</f>
        <v>cyclophosphamide</v>
      </c>
      <c r="E83">
        <f t="shared" si="29"/>
        <v>948.6297247321711</v>
      </c>
      <c r="F83">
        <f>+AVERAGE(I43:I45)</f>
        <v>32265.333333333332</v>
      </c>
      <c r="G83">
        <f>STDEV(I43:I45)</f>
        <v>1701.0391921802782</v>
      </c>
      <c r="H83" t="str">
        <f>+D35</f>
        <v>LDH</v>
      </c>
      <c r="I83" t="str">
        <f>+D36</f>
        <v>2D-DIFF-R1</v>
      </c>
      <c r="J83" t="str">
        <f>+G35</f>
        <v>96h</v>
      </c>
    </row>
    <row r="84" spans="4:10" x14ac:dyDescent="0.3">
      <c r="D84" t="str">
        <f>E37</f>
        <v>cyclophosphamide</v>
      </c>
      <c r="E84">
        <f t="shared" si="29"/>
        <v>299.98305862922234</v>
      </c>
      <c r="F84">
        <f>+AVERAGE(J43:J45)</f>
        <v>34230.666666666664</v>
      </c>
      <c r="G84">
        <f>STDEV(J43:J45)</f>
        <v>3076.5541330087681</v>
      </c>
      <c r="H84" t="str">
        <f>+D35</f>
        <v>LDH</v>
      </c>
      <c r="I84" t="str">
        <f>+D36</f>
        <v>2D-DIFF-R1</v>
      </c>
      <c r="J84" t="str">
        <f>+G35</f>
        <v>96h</v>
      </c>
    </row>
    <row r="85" spans="4:10" x14ac:dyDescent="0.3">
      <c r="D85" t="str">
        <f>E37</f>
        <v>cyclophosphamide</v>
      </c>
      <c r="E85">
        <f t="shared" si="29"/>
        <v>94.862972473217098</v>
      </c>
      <c r="F85">
        <f>+AVERAGE(K43:K45)</f>
        <v>32476</v>
      </c>
      <c r="G85">
        <f>STDEV(K43:K45)</f>
        <v>4311.5724509742386</v>
      </c>
      <c r="H85" t="str">
        <f>+D35</f>
        <v>LDH</v>
      </c>
      <c r="I85" t="str">
        <f>+D36</f>
        <v>2D-DIFF-R1</v>
      </c>
      <c r="J85" t="str">
        <f>+G35</f>
        <v>96h</v>
      </c>
    </row>
    <row r="86" spans="4:10" x14ac:dyDescent="0.3">
      <c r="D86" t="str">
        <f>E37</f>
        <v>cyclophosphamide</v>
      </c>
      <c r="E86">
        <f t="shared" si="29"/>
        <v>29.998305862922233</v>
      </c>
      <c r="F86">
        <f>+AVERAGE(L43:L45)</f>
        <v>44430.333333333336</v>
      </c>
      <c r="G86">
        <f>STDEV(L43:L45)</f>
        <v>21889.020680088306</v>
      </c>
      <c r="H86" t="str">
        <f>+D35</f>
        <v>LDH</v>
      </c>
      <c r="I86" t="str">
        <f>+D36</f>
        <v>2D-DIFF-R1</v>
      </c>
      <c r="J86" t="str">
        <f>+G35</f>
        <v>96h</v>
      </c>
    </row>
    <row r="87" spans="4:10" x14ac:dyDescent="0.3">
      <c r="D87" t="str">
        <f>E37</f>
        <v>cyclophosphamide</v>
      </c>
      <c r="E87">
        <f t="shared" si="29"/>
        <v>9.4862972473217084</v>
      </c>
      <c r="F87">
        <f>+AVERAGE(M43:M45)</f>
        <v>32076.666666666668</v>
      </c>
      <c r="G87">
        <f>STDEV(M43:M45)</f>
        <v>3863.7205299210414</v>
      </c>
      <c r="H87" t="str">
        <f>+D35</f>
        <v>LDH</v>
      </c>
      <c r="I87" t="str">
        <f>+D36</f>
        <v>2D-DIFF-R1</v>
      </c>
      <c r="J87" t="str">
        <f>+G35</f>
        <v>96h</v>
      </c>
    </row>
    <row r="88" spans="4:10" x14ac:dyDescent="0.3">
      <c r="D88" t="str">
        <f>F37</f>
        <v>chenodeoxycholic acid</v>
      </c>
      <c r="E88">
        <f>F38*1000</f>
        <v>200037.13367726447</v>
      </c>
      <c r="F88">
        <f>+AVERAGE(D46:D48)</f>
        <v>39706.666666666664</v>
      </c>
      <c r="G88">
        <f>+STDEV(D46:D48)</f>
        <v>3018.9198951501403</v>
      </c>
      <c r="H88" t="str">
        <f>+D35</f>
        <v>LDH</v>
      </c>
      <c r="I88" t="str">
        <f>+D36</f>
        <v>2D-DIFF-R1</v>
      </c>
      <c r="J88" t="str">
        <f>+G35</f>
        <v>96h</v>
      </c>
    </row>
    <row r="89" spans="4:10" x14ac:dyDescent="0.3">
      <c r="D89" t="str">
        <f>F37</f>
        <v>chenodeoxycholic acid</v>
      </c>
      <c r="E89">
        <f>+E88/10^0.5</f>
        <v>63257.295903172919</v>
      </c>
      <c r="F89">
        <f>+AVERAGE(E46:E48)</f>
        <v>30286</v>
      </c>
      <c r="G89">
        <f>+STDEV(E46:E48)</f>
        <v>4277.6627964345207</v>
      </c>
      <c r="H89" t="str">
        <f>+D35</f>
        <v>LDH</v>
      </c>
      <c r="I89" t="str">
        <f>+D36</f>
        <v>2D-DIFF-R1</v>
      </c>
      <c r="J89" t="str">
        <f>+G35</f>
        <v>96h</v>
      </c>
    </row>
    <row r="90" spans="4:10" x14ac:dyDescent="0.3">
      <c r="D90" t="str">
        <f>F37</f>
        <v>chenodeoxycholic acid</v>
      </c>
      <c r="E90">
        <f t="shared" ref="E90:E97" si="30">+E89/10^0.5</f>
        <v>20003.713367726446</v>
      </c>
      <c r="F90">
        <f>+AVERAGE(F46:F48)</f>
        <v>35075.666666666664</v>
      </c>
      <c r="G90">
        <f>+STDEV(F46:F48)</f>
        <v>11507.052286894905</v>
      </c>
      <c r="H90" t="str">
        <f>+D35</f>
        <v>LDH</v>
      </c>
      <c r="I90" t="str">
        <f>+D36</f>
        <v>2D-DIFF-R1</v>
      </c>
      <c r="J90" t="str">
        <f>+G35</f>
        <v>96h</v>
      </c>
    </row>
    <row r="91" spans="4:10" x14ac:dyDescent="0.3">
      <c r="D91" t="str">
        <f>F37</f>
        <v>chenodeoxycholic acid</v>
      </c>
      <c r="E91">
        <f t="shared" si="30"/>
        <v>6325.7295903172917</v>
      </c>
      <c r="F91">
        <f>+AVERAGE(G46:G48)</f>
        <v>28458</v>
      </c>
      <c r="G91">
        <f>+STDEV(G46:G48)</f>
        <v>503.72710866102886</v>
      </c>
      <c r="H91" t="str">
        <f>+D35</f>
        <v>LDH</v>
      </c>
      <c r="I91" t="str">
        <f>+D36</f>
        <v>2D-DIFF-R1</v>
      </c>
      <c r="J91" t="str">
        <f>+G35</f>
        <v>96h</v>
      </c>
    </row>
    <row r="92" spans="4:10" x14ac:dyDescent="0.3">
      <c r="D92" t="str">
        <f>F37</f>
        <v>chenodeoxycholic acid</v>
      </c>
      <c r="E92">
        <f t="shared" si="30"/>
        <v>2000.3713367726446</v>
      </c>
      <c r="F92">
        <f>+AVERAGE(H46:H48)</f>
        <v>28519</v>
      </c>
      <c r="G92">
        <f>+STDEV(H46:H48)</f>
        <v>5135.0292112119478</v>
      </c>
      <c r="H92" t="str">
        <f>+D35</f>
        <v>LDH</v>
      </c>
      <c r="I92" t="str">
        <f>+D36</f>
        <v>2D-DIFF-R1</v>
      </c>
      <c r="J92" t="str">
        <f>+G35</f>
        <v>96h</v>
      </c>
    </row>
    <row r="93" spans="4:10" x14ac:dyDescent="0.3">
      <c r="D93" t="str">
        <f>F37</f>
        <v>chenodeoxycholic acid</v>
      </c>
      <c r="E93">
        <f t="shared" si="30"/>
        <v>632.57295903172917</v>
      </c>
      <c r="F93">
        <f>+AVERAGE(I46:I48)</f>
        <v>30102.666666666668</v>
      </c>
      <c r="G93">
        <f>+STDEV(I46:I48)</f>
        <v>846.80714057767216</v>
      </c>
      <c r="H93" t="str">
        <f>+D35</f>
        <v>LDH</v>
      </c>
      <c r="I93" t="str">
        <f>+D36</f>
        <v>2D-DIFF-R1</v>
      </c>
      <c r="J93" t="str">
        <f>+G35</f>
        <v>96h</v>
      </c>
    </row>
    <row r="94" spans="4:10" x14ac:dyDescent="0.3">
      <c r="D94" t="str">
        <f>F37</f>
        <v>chenodeoxycholic acid</v>
      </c>
      <c r="E94">
        <f t="shared" si="30"/>
        <v>200.03713367726445</v>
      </c>
      <c r="F94">
        <f>+AVERAGE(J46:J48)</f>
        <v>30106.333333333332</v>
      </c>
      <c r="G94">
        <f>+STDEV(J46:J48)</f>
        <v>1408.2160108922683</v>
      </c>
      <c r="H94" t="str">
        <f>+D35</f>
        <v>LDH</v>
      </c>
      <c r="I94" t="str">
        <f>+D36</f>
        <v>2D-DIFF-R1</v>
      </c>
      <c r="J94" t="str">
        <f>+G35</f>
        <v>96h</v>
      </c>
    </row>
    <row r="95" spans="4:10" x14ac:dyDescent="0.3">
      <c r="D95" t="str">
        <f>F37</f>
        <v>chenodeoxycholic acid</v>
      </c>
      <c r="E95">
        <f t="shared" si="30"/>
        <v>63.25729590317291</v>
      </c>
      <c r="F95">
        <f>+AVERAGE(K46:K48)</f>
        <v>34177</v>
      </c>
      <c r="G95">
        <f>+STDEV(K46:K48)</f>
        <v>4535.4050535757005</v>
      </c>
      <c r="H95" t="str">
        <f>+D35</f>
        <v>LDH</v>
      </c>
      <c r="I95" t="str">
        <f>+D36</f>
        <v>2D-DIFF-R1</v>
      </c>
      <c r="J95" t="str">
        <f>+G35</f>
        <v>96h</v>
      </c>
    </row>
    <row r="96" spans="4:10" x14ac:dyDescent="0.3">
      <c r="D96" t="str">
        <f>F37</f>
        <v>chenodeoxycholic acid</v>
      </c>
      <c r="E96">
        <f t="shared" si="30"/>
        <v>20.003713367726444</v>
      </c>
      <c r="F96">
        <f>+AVERAGE(L46:L48)</f>
        <v>31334.333333333332</v>
      </c>
      <c r="G96">
        <f>+STDEV(L46:L48)</f>
        <v>2276.4976023122304</v>
      </c>
      <c r="H96" t="str">
        <f>+D35</f>
        <v>LDH</v>
      </c>
      <c r="I96" t="str">
        <f>+D36</f>
        <v>2D-DIFF-R1</v>
      </c>
      <c r="J96" t="str">
        <f>+G35</f>
        <v>96h</v>
      </c>
    </row>
    <row r="97" spans="4:10" x14ac:dyDescent="0.3">
      <c r="D97" t="str">
        <f>F37</f>
        <v>chenodeoxycholic acid</v>
      </c>
      <c r="E97">
        <f t="shared" si="30"/>
        <v>6.325729590317291</v>
      </c>
      <c r="F97">
        <f>+AVERAGE(M46:M48)</f>
        <v>32285.666666666668</v>
      </c>
      <c r="G97">
        <f>+STDEV(M46:M48)</f>
        <v>4228.2152657277575</v>
      </c>
      <c r="H97" t="str">
        <f>+D35</f>
        <v>LDH</v>
      </c>
      <c r="I97" t="str">
        <f>+D36</f>
        <v>2D-DIFF-R1</v>
      </c>
      <c r="J97" t="str">
        <f>+G35</f>
        <v>96h</v>
      </c>
    </row>
    <row r="98" spans="4:10" x14ac:dyDescent="0.3">
      <c r="D98" t="str">
        <f>+G37</f>
        <v>aflatoxin B1</v>
      </c>
      <c r="E98">
        <f>+G38*1000</f>
        <v>149972.32653498466</v>
      </c>
      <c r="F98">
        <f>+AVERAGE(D49:D51)</f>
        <v>154512.33333333334</v>
      </c>
      <c r="G98">
        <f>+STDEV(D49:D51)</f>
        <v>13553.711090816911</v>
      </c>
      <c r="H98" t="str">
        <f>+D35</f>
        <v>LDH</v>
      </c>
      <c r="I98" t="str">
        <f>+D36</f>
        <v>2D-DIFF-R1</v>
      </c>
      <c r="J98" t="str">
        <f>+G35</f>
        <v>96h</v>
      </c>
    </row>
    <row r="99" spans="4:10" x14ac:dyDescent="0.3">
      <c r="D99" t="str">
        <f>+G37</f>
        <v>aflatoxin B1</v>
      </c>
      <c r="E99">
        <f>+E98/10^0.5</f>
        <v>47425.413784505945</v>
      </c>
      <c r="F99">
        <f>+AVERAGE(E49:E51)</f>
        <v>169282</v>
      </c>
      <c r="G99">
        <f>+STDEV(E49:E51)</f>
        <v>7576.7485770612711</v>
      </c>
      <c r="H99" t="str">
        <f>+D35</f>
        <v>LDH</v>
      </c>
      <c r="I99" t="str">
        <f>+D36</f>
        <v>2D-DIFF-R1</v>
      </c>
      <c r="J99" t="str">
        <f>+G35</f>
        <v>96h</v>
      </c>
    </row>
    <row r="100" spans="4:10" x14ac:dyDescent="0.3">
      <c r="D100" t="str">
        <f>+G37</f>
        <v>aflatoxin B1</v>
      </c>
      <c r="E100">
        <f t="shared" ref="E100:E107" si="31">+E99/10^0.5</f>
        <v>14997.232653498466</v>
      </c>
      <c r="F100">
        <f>+AVERAGE(F49:F51)</f>
        <v>180945.66666666666</v>
      </c>
      <c r="G100">
        <f>+STDEV(F49:F51)</f>
        <v>2113.844207441346</v>
      </c>
      <c r="H100" t="str">
        <f>+D35</f>
        <v>LDH</v>
      </c>
      <c r="I100" t="str">
        <f>+D36</f>
        <v>2D-DIFF-R1</v>
      </c>
      <c r="J100" t="str">
        <f>+G35</f>
        <v>96h</v>
      </c>
    </row>
    <row r="101" spans="4:10" x14ac:dyDescent="0.3">
      <c r="D101" t="str">
        <f>+G37</f>
        <v>aflatoxin B1</v>
      </c>
      <c r="E101">
        <f t="shared" si="31"/>
        <v>4742.5413784505945</v>
      </c>
      <c r="F101">
        <f>+AVERAGE(G49:G51)</f>
        <v>196064.33333333334</v>
      </c>
      <c r="G101">
        <f>+STDEV(G49:G51)</f>
        <v>20492.927471040672</v>
      </c>
      <c r="H101" t="str">
        <f>+D35</f>
        <v>LDH</v>
      </c>
      <c r="I101" t="str">
        <f>+D36</f>
        <v>2D-DIFF-R1</v>
      </c>
      <c r="J101" t="str">
        <f>+G35</f>
        <v>96h</v>
      </c>
    </row>
    <row r="102" spans="4:10" x14ac:dyDescent="0.3">
      <c r="D102" t="str">
        <f>+G37</f>
        <v>aflatoxin B1</v>
      </c>
      <c r="E102">
        <f t="shared" si="31"/>
        <v>1499.7232653498465</v>
      </c>
      <c r="F102">
        <f>+AVERAGE(H49:H51)</f>
        <v>101106.66666666667</v>
      </c>
      <c r="G102">
        <f>+STDEV(H49:H51)</f>
        <v>12756.910218910141</v>
      </c>
      <c r="H102" t="str">
        <f>+D35</f>
        <v>LDH</v>
      </c>
      <c r="I102" t="str">
        <f>+D36</f>
        <v>2D-DIFF-R1</v>
      </c>
      <c r="J102" t="str">
        <f>+G35</f>
        <v>96h</v>
      </c>
    </row>
    <row r="103" spans="4:10" x14ac:dyDescent="0.3">
      <c r="D103" t="str">
        <f>+G37</f>
        <v>aflatoxin B1</v>
      </c>
      <c r="E103">
        <f t="shared" si="31"/>
        <v>474.2541378450594</v>
      </c>
      <c r="F103">
        <f>+AVERAGE(I49:I51)</f>
        <v>47210.666666666664</v>
      </c>
      <c r="G103">
        <f>+STDEV(I49:I51)</f>
        <v>3736.2620803864033</v>
      </c>
      <c r="H103" t="str">
        <f>+D35</f>
        <v>LDH</v>
      </c>
      <c r="I103" t="str">
        <f>+D36</f>
        <v>2D-DIFF-R1</v>
      </c>
      <c r="J103" t="str">
        <f>+G35</f>
        <v>96h</v>
      </c>
    </row>
    <row r="104" spans="4:10" x14ac:dyDescent="0.3">
      <c r="D104" t="str">
        <f>+G37</f>
        <v>aflatoxin B1</v>
      </c>
      <c r="E104">
        <f t="shared" si="31"/>
        <v>149.97232653498463</v>
      </c>
      <c r="F104">
        <f>+AVERAGE(J49:J51)</f>
        <v>37063.666666666664</v>
      </c>
      <c r="G104">
        <f>+STDEV(J49:J51)</f>
        <v>2210.3695015389021</v>
      </c>
      <c r="H104" t="str">
        <f>+D35</f>
        <v>LDH</v>
      </c>
      <c r="I104" t="str">
        <f>+D36</f>
        <v>2D-DIFF-R1</v>
      </c>
      <c r="J104" t="str">
        <f>+G35</f>
        <v>96h</v>
      </c>
    </row>
    <row r="105" spans="4:10" x14ac:dyDescent="0.3">
      <c r="D105" t="str">
        <f>+G37</f>
        <v>aflatoxin B1</v>
      </c>
      <c r="E105">
        <f t="shared" si="31"/>
        <v>47.425413784505935</v>
      </c>
      <c r="F105">
        <f>+AVERAGE(K49:K51)</f>
        <v>33780</v>
      </c>
      <c r="G105">
        <f>+STDEV(K49:K51)</f>
        <v>1877.8740639350658</v>
      </c>
      <c r="H105" t="str">
        <f>+D35</f>
        <v>LDH</v>
      </c>
      <c r="I105" t="str">
        <f>+D36</f>
        <v>2D-DIFF-R1</v>
      </c>
      <c r="J105" t="str">
        <f>+G35</f>
        <v>96h</v>
      </c>
    </row>
    <row r="106" spans="4:10" x14ac:dyDescent="0.3">
      <c r="D106" t="str">
        <f>+G37</f>
        <v>aflatoxin B1</v>
      </c>
      <c r="E106">
        <f t="shared" si="31"/>
        <v>14.997232653498463</v>
      </c>
      <c r="F106">
        <f>+AVERAGE(L49:L51)</f>
        <v>30488.333333333332</v>
      </c>
      <c r="G106">
        <f>+STDEV(L49:L51)</f>
        <v>4192.0107744772386</v>
      </c>
      <c r="H106" t="str">
        <f>+D35</f>
        <v>LDH</v>
      </c>
      <c r="I106" t="str">
        <f>+D36</f>
        <v>2D-DIFF-R1</v>
      </c>
      <c r="J106" t="str">
        <f>+G35</f>
        <v>96h</v>
      </c>
    </row>
    <row r="107" spans="4:10" x14ac:dyDescent="0.3">
      <c r="D107" t="str">
        <f>+G37</f>
        <v>aflatoxin B1</v>
      </c>
      <c r="E107">
        <f t="shared" si="31"/>
        <v>4.7425413784505928</v>
      </c>
      <c r="F107">
        <f>+AVERAGE(M49:M51)</f>
        <v>29490.333333333332</v>
      </c>
      <c r="G107">
        <f>+STDEV(M49:M51)</f>
        <v>1127.5058019067278</v>
      </c>
      <c r="H107" t="str">
        <f>+D35</f>
        <v>LDH</v>
      </c>
      <c r="I107" t="str">
        <f>+D36</f>
        <v>2D-DIFF-R1</v>
      </c>
      <c r="J107" t="str">
        <f>+G35</f>
        <v>96h</v>
      </c>
    </row>
    <row r="108" spans="4:10" x14ac:dyDescent="0.3">
      <c r="D108" t="str">
        <f>+H37</f>
        <v>troglitazone</v>
      </c>
      <c r="E108">
        <f>H38*1000</f>
        <v>300115.96872487146</v>
      </c>
      <c r="F108">
        <f>+AVERAGE(D52:D54)</f>
        <v>119546.66666666667</v>
      </c>
      <c r="G108">
        <f>+STDEV(D52:D54)</f>
        <v>13503.677141183927</v>
      </c>
      <c r="H108" t="str">
        <f>+D35</f>
        <v>LDH</v>
      </c>
      <c r="I108" t="str">
        <f>+D36</f>
        <v>2D-DIFF-R1</v>
      </c>
      <c r="J108" t="str">
        <f>+G35</f>
        <v>96h</v>
      </c>
    </row>
    <row r="109" spans="4:10" x14ac:dyDescent="0.3">
      <c r="D109" t="str">
        <f>+H37</f>
        <v>troglitazone</v>
      </c>
      <c r="E109">
        <f>+E108/10^0.5</f>
        <v>94905.002335845304</v>
      </c>
      <c r="F109">
        <f>+AVERAGE(E52:E54)</f>
        <v>26505.333333333332</v>
      </c>
      <c r="G109">
        <f>+STDEV(E52:E54)</f>
        <v>4751.4404482570726</v>
      </c>
      <c r="H109" t="str">
        <f>+D35</f>
        <v>LDH</v>
      </c>
      <c r="I109" t="str">
        <f>+D36</f>
        <v>2D-DIFF-R1</v>
      </c>
      <c r="J109" t="str">
        <f>+G35</f>
        <v>96h</v>
      </c>
    </row>
    <row r="110" spans="4:10" x14ac:dyDescent="0.3">
      <c r="D110" t="str">
        <f>+H37</f>
        <v>troglitazone</v>
      </c>
      <c r="E110">
        <f t="shared" ref="E110:E117" si="32">+E109/10^0.5</f>
        <v>30011.596872487145</v>
      </c>
      <c r="F110">
        <f>+AVERAGE(F52:F54)</f>
        <v>24489.666666666668</v>
      </c>
      <c r="G110">
        <f>+STDEV(F52:F54)</f>
        <v>1191.7761255090375</v>
      </c>
      <c r="H110" t="str">
        <f>+D35</f>
        <v>LDH</v>
      </c>
      <c r="I110" t="str">
        <f>+D36</f>
        <v>2D-DIFF-R1</v>
      </c>
      <c r="J110" t="str">
        <f>+G35</f>
        <v>96h</v>
      </c>
    </row>
    <row r="111" spans="4:10" x14ac:dyDescent="0.3">
      <c r="D111" t="str">
        <f>+H37</f>
        <v>troglitazone</v>
      </c>
      <c r="E111">
        <f t="shared" si="32"/>
        <v>9490.5002335845293</v>
      </c>
      <c r="F111">
        <f>+AVERAGE(G52:G54)</f>
        <v>29076.333333333332</v>
      </c>
      <c r="G111">
        <f>+STDEV(G52:G54)</f>
        <v>2655.9258900303175</v>
      </c>
      <c r="H111" t="str">
        <f>+D35</f>
        <v>LDH</v>
      </c>
      <c r="I111" t="str">
        <f>+D36</f>
        <v>2D-DIFF-R1</v>
      </c>
      <c r="J111" t="str">
        <f>+G35</f>
        <v>96h</v>
      </c>
    </row>
    <row r="112" spans="4:10" x14ac:dyDescent="0.3">
      <c r="D112" t="str">
        <f>+H37</f>
        <v>troglitazone</v>
      </c>
      <c r="E112">
        <f t="shared" si="32"/>
        <v>3001.1596872487139</v>
      </c>
      <c r="F112">
        <f>+AVERAGE(H52:H54)</f>
        <v>26576.666666666668</v>
      </c>
      <c r="G112">
        <f>+STDEV(H52:H54)</f>
        <v>1242.9973183130096</v>
      </c>
      <c r="H112" t="str">
        <f>+D35</f>
        <v>LDH</v>
      </c>
      <c r="I112" t="str">
        <f>+D36</f>
        <v>2D-DIFF-R1</v>
      </c>
      <c r="J112" t="str">
        <f>+G35</f>
        <v>96h</v>
      </c>
    </row>
    <row r="113" spans="4:10" x14ac:dyDescent="0.3">
      <c r="D113" t="str">
        <f>+H37</f>
        <v>troglitazone</v>
      </c>
      <c r="E113">
        <f t="shared" si="32"/>
        <v>949.05002335845279</v>
      </c>
      <c r="F113">
        <f>+AVERAGE(I52:I54)</f>
        <v>32210</v>
      </c>
      <c r="G113">
        <f>+STDEV(I52:I54)</f>
        <v>3276.4808865610676</v>
      </c>
      <c r="H113" t="str">
        <f>+D35</f>
        <v>LDH</v>
      </c>
      <c r="I113" t="str">
        <f>+D36</f>
        <v>2D-DIFF-R1</v>
      </c>
      <c r="J113" t="str">
        <f>+G35</f>
        <v>96h</v>
      </c>
    </row>
    <row r="114" spans="4:10" x14ac:dyDescent="0.3">
      <c r="D114" t="str">
        <f>+H37</f>
        <v>troglitazone</v>
      </c>
      <c r="E114">
        <f t="shared" si="32"/>
        <v>300.11596872487138</v>
      </c>
      <c r="F114">
        <f>+AVERAGE(J52:J54)</f>
        <v>26988.333333333332</v>
      </c>
      <c r="G114">
        <f>+STDEV(J52:J54)</f>
        <v>1771.9879608319391</v>
      </c>
      <c r="H114" t="str">
        <f>+D35</f>
        <v>LDH</v>
      </c>
      <c r="I114" t="str">
        <f>+D36</f>
        <v>2D-DIFF-R1</v>
      </c>
      <c r="J114" t="str">
        <f>+G35</f>
        <v>96h</v>
      </c>
    </row>
    <row r="115" spans="4:10" x14ac:dyDescent="0.3">
      <c r="D115" t="str">
        <f>+H37</f>
        <v>troglitazone</v>
      </c>
      <c r="E115">
        <f t="shared" si="32"/>
        <v>94.905002335845268</v>
      </c>
      <c r="F115">
        <f>+AVERAGE(K52:K54)</f>
        <v>25512.666666666668</v>
      </c>
      <c r="G115">
        <f>+STDEV(K52:K54)</f>
        <v>942.73343705065076</v>
      </c>
      <c r="H115" t="str">
        <f>+D35</f>
        <v>LDH</v>
      </c>
      <c r="I115" t="str">
        <f>+D36</f>
        <v>2D-DIFF-R1</v>
      </c>
      <c r="J115" t="str">
        <f>+G35</f>
        <v>96h</v>
      </c>
    </row>
    <row r="116" spans="4:10" x14ac:dyDescent="0.3">
      <c r="D116" t="str">
        <f>+H37</f>
        <v>troglitazone</v>
      </c>
      <c r="E116">
        <f t="shared" si="32"/>
        <v>30.011596872487132</v>
      </c>
      <c r="F116">
        <f>+AVERAGE(L52:L54)</f>
        <v>27271</v>
      </c>
      <c r="G116">
        <f>+STDEV(L52:L54)</f>
        <v>779.49791532755239</v>
      </c>
      <c r="H116" t="str">
        <f>+D35</f>
        <v>LDH</v>
      </c>
      <c r="I116" t="str">
        <f>+D36</f>
        <v>2D-DIFF-R1</v>
      </c>
      <c r="J116" t="str">
        <f>+G35</f>
        <v>96h</v>
      </c>
    </row>
    <row r="117" spans="4:10" x14ac:dyDescent="0.3">
      <c r="D117" t="str">
        <f>+H37</f>
        <v>troglitazone</v>
      </c>
      <c r="E117">
        <f t="shared" si="32"/>
        <v>9.490500233584525</v>
      </c>
      <c r="F117">
        <f>+AVERAGE(M52:M54)</f>
        <v>29541</v>
      </c>
      <c r="G117">
        <f>+STDEV(M52:M54)</f>
        <v>1682.1334667617787</v>
      </c>
      <c r="H117" t="str">
        <f>+D35</f>
        <v>LDH</v>
      </c>
      <c r="I117" t="str">
        <f>+D36</f>
        <v>2D-DIFF-R1</v>
      </c>
      <c r="J117" t="str">
        <f>+G35</f>
        <v>96h</v>
      </c>
    </row>
    <row r="118" spans="4:10" x14ac:dyDescent="0.3">
      <c r="D118" t="str">
        <f>+I37</f>
        <v>rosiglitazone</v>
      </c>
      <c r="E118">
        <f>+I38*1000</f>
        <v>300049.83891236008</v>
      </c>
      <c r="F118">
        <f>+AVERAGE(D55:D57)</f>
        <v>26262.666666666668</v>
      </c>
      <c r="G118">
        <f>+STDEV(D55:D57)</f>
        <v>1025.4805377642881</v>
      </c>
      <c r="H118" t="str">
        <f>+D35</f>
        <v>LDH</v>
      </c>
      <c r="I118" t="str">
        <f>+D36</f>
        <v>2D-DIFF-R1</v>
      </c>
      <c r="J118" t="str">
        <f>+G35</f>
        <v>96h</v>
      </c>
    </row>
    <row r="119" spans="4:10" x14ac:dyDescent="0.3">
      <c r="D119" t="str">
        <f>+I37</f>
        <v>rosiglitazone</v>
      </c>
      <c r="E119">
        <f>+E118/10^0.5</f>
        <v>94884.090252967711</v>
      </c>
      <c r="F119">
        <f>+AVERAGE(E55:E57)</f>
        <v>23372</v>
      </c>
      <c r="G119">
        <f>+STDEV(E55:E57)</f>
        <v>1585.6112386080013</v>
      </c>
      <c r="H119" t="str">
        <f>+D35</f>
        <v>LDH</v>
      </c>
      <c r="I119" t="str">
        <f>+D36</f>
        <v>2D-DIFF-R1</v>
      </c>
      <c r="J119" t="str">
        <f>+G35</f>
        <v>96h</v>
      </c>
    </row>
    <row r="120" spans="4:10" x14ac:dyDescent="0.3">
      <c r="D120" t="str">
        <f>+I37</f>
        <v>rosiglitazone</v>
      </c>
      <c r="E120">
        <f t="shared" ref="E120:E127" si="33">+E119/10^0.5</f>
        <v>30004.983891236003</v>
      </c>
      <c r="F120">
        <f>+AVERAGE(F55:F57)</f>
        <v>26662.333333333332</v>
      </c>
      <c r="G120">
        <f>+STDEV(F55:F57)</f>
        <v>282.13531032703673</v>
      </c>
      <c r="H120" t="str">
        <f>+D35</f>
        <v>LDH</v>
      </c>
      <c r="I120" t="str">
        <f>+D36</f>
        <v>2D-DIFF-R1</v>
      </c>
      <c r="J120" t="str">
        <f>+G35</f>
        <v>96h</v>
      </c>
    </row>
    <row r="121" spans="4:10" x14ac:dyDescent="0.3">
      <c r="D121" t="str">
        <f>+I37</f>
        <v>rosiglitazone</v>
      </c>
      <c r="E121">
        <f t="shared" si="33"/>
        <v>9488.409025296769</v>
      </c>
      <c r="F121">
        <f>+AVERAGE(G55:G57)</f>
        <v>29258.333333333332</v>
      </c>
      <c r="G121">
        <f>+STDEV(G55:G57)</f>
        <v>2324.955985246459</v>
      </c>
      <c r="H121" t="str">
        <f>+D35</f>
        <v>LDH</v>
      </c>
      <c r="I121" t="str">
        <f>+D36</f>
        <v>2D-DIFF-R1</v>
      </c>
      <c r="J121" t="str">
        <f>+G35</f>
        <v>96h</v>
      </c>
    </row>
    <row r="122" spans="4:10" x14ac:dyDescent="0.3">
      <c r="D122" t="str">
        <f>+I37</f>
        <v>rosiglitazone</v>
      </c>
      <c r="E122">
        <f t="shared" si="33"/>
        <v>3000.4983891235997</v>
      </c>
      <c r="F122">
        <f>+AVERAGE(H55:H57)</f>
        <v>25336</v>
      </c>
      <c r="G122">
        <f>+STDEV(H55:H57)</f>
        <v>3721.8430918027698</v>
      </c>
      <c r="H122" t="str">
        <f>+D35</f>
        <v>LDH</v>
      </c>
      <c r="I122" t="str">
        <f>+D36</f>
        <v>2D-DIFF-R1</v>
      </c>
      <c r="J122" t="str">
        <f>+G35</f>
        <v>96h</v>
      </c>
    </row>
    <row r="123" spans="4:10" x14ac:dyDescent="0.3">
      <c r="D123" t="str">
        <f>+I37</f>
        <v>rosiglitazone</v>
      </c>
      <c r="E123">
        <f t="shared" si="33"/>
        <v>948.84090252967678</v>
      </c>
      <c r="F123">
        <f>+AVERAGE(I55:I57)</f>
        <v>28618.333333333332</v>
      </c>
      <c r="G123">
        <f>+STDEV(I55:I57)</f>
        <v>1371.4198238808324</v>
      </c>
      <c r="H123" t="str">
        <f>+D35</f>
        <v>LDH</v>
      </c>
      <c r="I123" t="str">
        <f>+D36</f>
        <v>2D-DIFF-R1</v>
      </c>
      <c r="J123" t="str">
        <f>+G35</f>
        <v>96h</v>
      </c>
    </row>
    <row r="124" spans="4:10" x14ac:dyDescent="0.3">
      <c r="D124" t="str">
        <f>+I37</f>
        <v>rosiglitazone</v>
      </c>
      <c r="E124">
        <f t="shared" si="33"/>
        <v>300.04983891235992</v>
      </c>
      <c r="F124">
        <f>+AVERAGE(J55:J57)</f>
        <v>28071</v>
      </c>
      <c r="G124">
        <f>+STDEV(J55:J57)</f>
        <v>2102.9129796546504</v>
      </c>
      <c r="H124" t="str">
        <f>+D35</f>
        <v>LDH</v>
      </c>
      <c r="I124" t="str">
        <f>+D36</f>
        <v>2D-DIFF-R1</v>
      </c>
      <c r="J124" t="str">
        <f>+G35</f>
        <v>96h</v>
      </c>
    </row>
    <row r="125" spans="4:10" x14ac:dyDescent="0.3">
      <c r="D125" t="str">
        <f>+I37</f>
        <v>rosiglitazone</v>
      </c>
      <c r="E125">
        <f t="shared" si="33"/>
        <v>94.884090252967653</v>
      </c>
      <c r="F125">
        <f>+AVERAGE(K55:K57)</f>
        <v>29068.666666666668</v>
      </c>
      <c r="G125">
        <f>+STDEV(K55:K57)</f>
        <v>5891.3497038737441</v>
      </c>
      <c r="H125" t="str">
        <f>+D35</f>
        <v>LDH</v>
      </c>
      <c r="I125" t="str">
        <f>+D36</f>
        <v>2D-DIFF-R1</v>
      </c>
      <c r="J125" t="str">
        <f>+G35</f>
        <v>96h</v>
      </c>
    </row>
    <row r="126" spans="4:10" x14ac:dyDescent="0.3">
      <c r="D126" t="str">
        <f>+I37</f>
        <v>rosiglitazone</v>
      </c>
      <c r="E126">
        <f t="shared" si="33"/>
        <v>30.004983891235987</v>
      </c>
      <c r="F126">
        <f>+AVERAGE(L55:L57)</f>
        <v>29277.666666666668</v>
      </c>
      <c r="G126">
        <f>+STDEV(L55:L57)</f>
        <v>1585.9269634296952</v>
      </c>
      <c r="H126" t="str">
        <f>+D35</f>
        <v>LDH</v>
      </c>
      <c r="I126" t="str">
        <f>+D36</f>
        <v>2D-DIFF-R1</v>
      </c>
      <c r="J126" t="str">
        <f>+G35</f>
        <v>96h</v>
      </c>
    </row>
    <row r="127" spans="4:10" x14ac:dyDescent="0.3">
      <c r="D127" t="str">
        <f>+I37</f>
        <v>rosiglitazone</v>
      </c>
      <c r="E127">
        <f t="shared" si="33"/>
        <v>9.4884090252967646</v>
      </c>
      <c r="F127">
        <f>+AVERAGE(M55:M57)</f>
        <v>30888.333333333332</v>
      </c>
      <c r="G127">
        <f>+STDEV(M55:M57)</f>
        <v>859.71526294077933</v>
      </c>
      <c r="H127" t="str">
        <f>+D35</f>
        <v>LDH</v>
      </c>
      <c r="I127" t="str">
        <f>+D36</f>
        <v>2D-DIFF-R1</v>
      </c>
      <c r="J127" t="str">
        <f>+G35</f>
        <v>96h</v>
      </c>
    </row>
    <row r="128" spans="4:10" x14ac:dyDescent="0.3">
      <c r="D128" t="str">
        <f>J37</f>
        <v>aspirin</v>
      </c>
      <c r="E128">
        <f>J38*1000</f>
        <v>300011.50712045532</v>
      </c>
      <c r="F128">
        <f>+AVERAGE(D58:D60)</f>
        <v>29981.333333333332</v>
      </c>
      <c r="G128">
        <f>+STDEV(D58:D60)</f>
        <v>3455.3382371821913</v>
      </c>
      <c r="H128" t="str">
        <f>+D35</f>
        <v>LDH</v>
      </c>
      <c r="I128" t="str">
        <f>+D36</f>
        <v>2D-DIFF-R1</v>
      </c>
      <c r="J128" t="str">
        <f>+G35</f>
        <v>96h</v>
      </c>
    </row>
    <row r="129" spans="4:10" x14ac:dyDescent="0.3">
      <c r="D129" t="str">
        <f>J37</f>
        <v>aspirin</v>
      </c>
      <c r="E129">
        <f>+E128/10^0.5</f>
        <v>94871.96867604625</v>
      </c>
      <c r="F129">
        <f>+AVERAGE(E58:E60)</f>
        <v>34964.666666666664</v>
      </c>
      <c r="G129">
        <f>+STDEV(E58:E60)</f>
        <v>4330.5928385537763</v>
      </c>
      <c r="H129" t="str">
        <f>+D35</f>
        <v>LDH</v>
      </c>
      <c r="I129" t="str">
        <f>+D36</f>
        <v>2D-DIFF-R1</v>
      </c>
      <c r="J129" t="str">
        <f>+G35</f>
        <v>96h</v>
      </c>
    </row>
    <row r="130" spans="4:10" x14ac:dyDescent="0.3">
      <c r="D130" t="str">
        <f>J37</f>
        <v>aspirin</v>
      </c>
      <c r="E130">
        <f t="shared" ref="E130:E137" si="34">+E129/10^0.5</f>
        <v>30001.150712045528</v>
      </c>
      <c r="F130">
        <f>+AVERAGE(F58:F60)</f>
        <v>28073</v>
      </c>
      <c r="G130">
        <f>+STDEV(F58:F60)</f>
        <v>1102.5207481040891</v>
      </c>
      <c r="H130" t="str">
        <f>+D35</f>
        <v>LDH</v>
      </c>
      <c r="I130" t="str">
        <f>+D36</f>
        <v>2D-DIFF-R1</v>
      </c>
      <c r="J130" t="str">
        <f>+G35</f>
        <v>96h</v>
      </c>
    </row>
    <row r="131" spans="4:10" x14ac:dyDescent="0.3">
      <c r="D131" t="str">
        <f>J37</f>
        <v>aspirin</v>
      </c>
      <c r="E131">
        <f t="shared" si="34"/>
        <v>9487.1968676046235</v>
      </c>
      <c r="F131">
        <f>+AVERAGE(G58:G60)</f>
        <v>28291.666666666668</v>
      </c>
      <c r="G131">
        <f>+STDEV(G58:G60)</f>
        <v>3468.1016901661537</v>
      </c>
      <c r="H131" t="str">
        <f>+D35</f>
        <v>LDH</v>
      </c>
      <c r="I131" t="str">
        <f>+D36</f>
        <v>2D-DIFF-R1</v>
      </c>
      <c r="J131" t="str">
        <f>+G35</f>
        <v>96h</v>
      </c>
    </row>
    <row r="132" spans="4:10" x14ac:dyDescent="0.3">
      <c r="D132" t="str">
        <f>J37</f>
        <v>aspirin</v>
      </c>
      <c r="E132">
        <f t="shared" si="34"/>
        <v>3000.1150712045524</v>
      </c>
      <c r="F132">
        <f>+AVERAGE(H58:H60)</f>
        <v>30102</v>
      </c>
      <c r="G132">
        <f>+STDEV(H58:H60)</f>
        <v>1293.668040882204</v>
      </c>
      <c r="H132" t="str">
        <f>+D35</f>
        <v>LDH</v>
      </c>
      <c r="I132" t="str">
        <f>+D36</f>
        <v>2D-DIFF-R1</v>
      </c>
      <c r="J132" t="str">
        <f>+G35</f>
        <v>96h</v>
      </c>
    </row>
    <row r="133" spans="4:10" x14ac:dyDescent="0.3">
      <c r="D133" t="str">
        <f>J37</f>
        <v>aspirin</v>
      </c>
      <c r="E133">
        <f t="shared" si="34"/>
        <v>948.7196867604622</v>
      </c>
      <c r="F133">
        <f>+AVERAGE(I58:I60)</f>
        <v>30788.333333333332</v>
      </c>
      <c r="G133">
        <f>+STDEV(I58:I60)</f>
        <v>3675.4986509769437</v>
      </c>
      <c r="H133" t="str">
        <f>+D35</f>
        <v>LDH</v>
      </c>
      <c r="I133" t="str">
        <f>+D36</f>
        <v>2D-DIFF-R1</v>
      </c>
      <c r="J133" t="str">
        <f>+G35</f>
        <v>96h</v>
      </c>
    </row>
    <row r="134" spans="4:10" x14ac:dyDescent="0.3">
      <c r="D134" t="str">
        <f>J37</f>
        <v>aspirin</v>
      </c>
      <c r="E134">
        <f t="shared" si="34"/>
        <v>300.01150712045518</v>
      </c>
      <c r="F134">
        <f>+AVERAGE(J58:J60)</f>
        <v>31307.666666666668</v>
      </c>
      <c r="G134">
        <f>+STDEV(J58:J60)</f>
        <v>1336.7020361072744</v>
      </c>
      <c r="H134" t="str">
        <f>+D35</f>
        <v>LDH</v>
      </c>
      <c r="I134" t="str">
        <f>+D36</f>
        <v>2D-DIFF-R1</v>
      </c>
      <c r="J134" t="str">
        <f>+G35</f>
        <v>96h</v>
      </c>
    </row>
    <row r="135" spans="4:10" x14ac:dyDescent="0.3">
      <c r="D135" t="str">
        <f>J37</f>
        <v>aspirin</v>
      </c>
      <c r="E135">
        <f t="shared" si="34"/>
        <v>94.871968676046208</v>
      </c>
      <c r="F135">
        <f>+AVERAGE(K58:K60)</f>
        <v>33110.333333333336</v>
      </c>
      <c r="G135">
        <f>+STDEV(K58:K60)</f>
        <v>8079.0322027661987</v>
      </c>
      <c r="H135" t="str">
        <f>+D35</f>
        <v>LDH</v>
      </c>
      <c r="I135" t="str">
        <f>+D36</f>
        <v>2D-DIFF-R1</v>
      </c>
      <c r="J135" t="str">
        <f>+G35</f>
        <v>96h</v>
      </c>
    </row>
    <row r="136" spans="4:10" x14ac:dyDescent="0.3">
      <c r="D136" t="str">
        <f>J37</f>
        <v>aspirin</v>
      </c>
      <c r="E136">
        <f t="shared" si="34"/>
        <v>30.001150712045515</v>
      </c>
      <c r="F136">
        <f>+AVERAGE(L58:L60)</f>
        <v>31538</v>
      </c>
      <c r="G136">
        <f>+STDEV(L58:L60)</f>
        <v>4477.4951702933195</v>
      </c>
      <c r="H136" t="str">
        <f>+D35</f>
        <v>LDH</v>
      </c>
      <c r="I136" t="str">
        <f>+D36</f>
        <v>2D-DIFF-R1</v>
      </c>
      <c r="J136" t="str">
        <f>+G35</f>
        <v>96h</v>
      </c>
    </row>
    <row r="137" spans="4:10" x14ac:dyDescent="0.3">
      <c r="D137" t="str">
        <f>J37</f>
        <v>aspirin</v>
      </c>
      <c r="E137">
        <f t="shared" si="34"/>
        <v>9.4871968676046201</v>
      </c>
      <c r="F137">
        <f>+AVERAGE(M58:M60)</f>
        <v>32441.333333333332</v>
      </c>
      <c r="G137">
        <f>+STDEV(M58:M60)</f>
        <v>719.04473667035029</v>
      </c>
      <c r="H137" t="str">
        <f>+D35</f>
        <v>LDH</v>
      </c>
      <c r="I137" t="str">
        <f>+D36</f>
        <v>2D-DIFF-R1</v>
      </c>
      <c r="J137" t="str">
        <f>+G35</f>
        <v>96h</v>
      </c>
    </row>
    <row r="138" spans="4:10" x14ac:dyDescent="0.3">
      <c r="D138" t="str">
        <f>K37</f>
        <v>benzo(a)pyrene</v>
      </c>
      <c r="E138">
        <f>+K38*1000</f>
        <v>29999.547797626808</v>
      </c>
      <c r="F138">
        <f>+AVERAGE(D61:D63)</f>
        <v>203330.33333333334</v>
      </c>
      <c r="G138">
        <f>+STDEV(D61:D63)</f>
        <v>2308.6533592840074</v>
      </c>
      <c r="H138" t="str">
        <f>+D35</f>
        <v>LDH</v>
      </c>
      <c r="I138" t="str">
        <f>+D36</f>
        <v>2D-DIFF-R1</v>
      </c>
      <c r="J138" t="str">
        <f>+G35</f>
        <v>96h</v>
      </c>
    </row>
    <row r="139" spans="4:10" x14ac:dyDescent="0.3">
      <c r="D139" t="str">
        <f>K37</f>
        <v>benzo(a)pyrene</v>
      </c>
      <c r="E139">
        <f>+E138/10^0.5</f>
        <v>9486.6899815588749</v>
      </c>
      <c r="F139">
        <f>+AVERAGE(E61:E63)</f>
        <v>161715.33333333334</v>
      </c>
      <c r="G139">
        <f>+STDEV(E61:E63)</f>
        <v>14362.15918075459</v>
      </c>
      <c r="H139" t="str">
        <f>+D35</f>
        <v>LDH</v>
      </c>
      <c r="I139" t="str">
        <f>+D36</f>
        <v>2D-DIFF-R1</v>
      </c>
      <c r="J139" t="str">
        <f>+G35</f>
        <v>96h</v>
      </c>
    </row>
    <row r="140" spans="4:10" x14ac:dyDescent="0.3">
      <c r="D140" t="str">
        <f>K37</f>
        <v>benzo(a)pyrene</v>
      </c>
      <c r="E140">
        <f t="shared" ref="E140:E147" si="35">+E139/10^0.5</f>
        <v>2999.9547797626801</v>
      </c>
      <c r="F140">
        <f>+AVERAGE(F61:F63)</f>
        <v>51617.333333333336</v>
      </c>
      <c r="G140">
        <f>+STDEV(F61:F63)</f>
        <v>3080.3656168275438</v>
      </c>
      <c r="H140" t="str">
        <f>+D35</f>
        <v>LDH</v>
      </c>
      <c r="I140" t="str">
        <f>+D36</f>
        <v>2D-DIFF-R1</v>
      </c>
      <c r="J140" t="str">
        <f>+G35</f>
        <v>96h</v>
      </c>
    </row>
    <row r="141" spans="4:10" x14ac:dyDescent="0.3">
      <c r="D141" t="str">
        <f>K37</f>
        <v>benzo(a)pyrene</v>
      </c>
      <c r="E141">
        <f t="shared" si="35"/>
        <v>948.66899815588738</v>
      </c>
      <c r="F141">
        <f>+AVERAGE(G61:G63)</f>
        <v>34256.666666666664</v>
      </c>
      <c r="G141">
        <f>+STDEV(G61:G63)</f>
        <v>2953.6141138160438</v>
      </c>
      <c r="H141" t="str">
        <f>+D35</f>
        <v>LDH</v>
      </c>
      <c r="I141" t="str">
        <f>+D36</f>
        <v>2D-DIFF-R1</v>
      </c>
      <c r="J141" t="str">
        <f>+G35</f>
        <v>96h</v>
      </c>
    </row>
    <row r="142" spans="4:10" x14ac:dyDescent="0.3">
      <c r="D142" t="str">
        <f>K37</f>
        <v>benzo(a)pyrene</v>
      </c>
      <c r="E142">
        <f t="shared" si="35"/>
        <v>299.99547797626798</v>
      </c>
      <c r="F142">
        <f>+AVERAGE(H61:H63)</f>
        <v>30987.333333333332</v>
      </c>
      <c r="G142">
        <f>+STDEV(H61:H63)</f>
        <v>1627.4118511714646</v>
      </c>
      <c r="H142" t="str">
        <f>+D35</f>
        <v>LDH</v>
      </c>
      <c r="I142" t="str">
        <f>+D36</f>
        <v>2D-DIFF-R1</v>
      </c>
      <c r="J142" t="str">
        <f>+G35</f>
        <v>96h</v>
      </c>
    </row>
    <row r="143" spans="4:10" x14ac:dyDescent="0.3">
      <c r="D143" t="str">
        <f>K37</f>
        <v>benzo(a)pyrene</v>
      </c>
      <c r="E143">
        <f t="shared" si="35"/>
        <v>94.866899815588724</v>
      </c>
      <c r="F143">
        <f>+AVERAGE(I61:I63)</f>
        <v>29543.666666666668</v>
      </c>
      <c r="G143">
        <f>+STDEV(I61:I63)</f>
        <v>3920.001062925016</v>
      </c>
      <c r="H143" t="str">
        <f>+D35</f>
        <v>LDH</v>
      </c>
      <c r="I143" t="str">
        <f>+D36</f>
        <v>2D-DIFF-R1</v>
      </c>
      <c r="J143" t="str">
        <f>+G35</f>
        <v>96h</v>
      </c>
    </row>
    <row r="144" spans="4:10" x14ac:dyDescent="0.3">
      <c r="D144" t="str">
        <f>K37</f>
        <v>benzo(a)pyrene</v>
      </c>
      <c r="E144">
        <f t="shared" si="35"/>
        <v>29.999547797626796</v>
      </c>
      <c r="F144">
        <f>+AVERAGE(J61:J63)</f>
        <v>37280</v>
      </c>
      <c r="G144">
        <f>+STDEV(J61:J63)</f>
        <v>4914.7308166368584</v>
      </c>
      <c r="H144" t="str">
        <f>+D35</f>
        <v>LDH</v>
      </c>
      <c r="I144" t="str">
        <f>+D36</f>
        <v>2D-DIFF-R1</v>
      </c>
      <c r="J144" t="str">
        <f>+G35</f>
        <v>96h</v>
      </c>
    </row>
    <row r="145" spans="4:10" x14ac:dyDescent="0.3">
      <c r="D145" t="str">
        <f>K37</f>
        <v>benzo(a)pyrene</v>
      </c>
      <c r="E145">
        <f t="shared" si="35"/>
        <v>9.4866899815588717</v>
      </c>
      <c r="F145">
        <f>+AVERAGE(K61:K63)</f>
        <v>40810.666666666664</v>
      </c>
      <c r="G145">
        <f>+STDEV(K61:K63)</f>
        <v>905.85723672846666</v>
      </c>
      <c r="H145" t="str">
        <f>+D35</f>
        <v>LDH</v>
      </c>
      <c r="I145" t="str">
        <f>+D36</f>
        <v>2D-DIFF-R1</v>
      </c>
      <c r="J145" t="str">
        <f>+G35</f>
        <v>96h</v>
      </c>
    </row>
    <row r="146" spans="4:10" x14ac:dyDescent="0.3">
      <c r="D146" t="str">
        <f>K37</f>
        <v>benzo(a)pyrene</v>
      </c>
      <c r="E146">
        <f t="shared" si="35"/>
        <v>2.9999547797626791</v>
      </c>
      <c r="F146">
        <f>+AVERAGE(L61:L63)</f>
        <v>33369.333333333336</v>
      </c>
      <c r="G146">
        <f>+STDEV(L61:L63)</f>
        <v>3705.2913965480948</v>
      </c>
      <c r="H146" t="str">
        <f>+D35</f>
        <v>LDH</v>
      </c>
      <c r="I146" t="str">
        <f>+D36</f>
        <v>2D-DIFF-R1</v>
      </c>
      <c r="J146" t="str">
        <f>+G35</f>
        <v>96h</v>
      </c>
    </row>
    <row r="147" spans="4:10" x14ac:dyDescent="0.3">
      <c r="D147" t="str">
        <f>K37</f>
        <v>benzo(a)pyrene</v>
      </c>
      <c r="E147">
        <f t="shared" si="35"/>
        <v>0.94866899815588701</v>
      </c>
      <c r="F147">
        <f>+AVERAGE(M61:M63)</f>
        <v>34526</v>
      </c>
      <c r="G147">
        <f>+STDEV(M61:M63)</f>
        <v>8417.8847105433797</v>
      </c>
      <c r="H147" t="str">
        <f>+D35</f>
        <v>LDH</v>
      </c>
      <c r="I147" t="str">
        <f>+D36</f>
        <v>2D-DIFF-R1</v>
      </c>
      <c r="J147" t="str">
        <f>+G35</f>
        <v>96h</v>
      </c>
    </row>
  </sheetData>
  <conditionalFormatting sqref="Z40:Z42">
    <cfRule type="cellIs" dxfId="44" priority="46" operator="greaterThan">
      <formula>50000</formula>
    </cfRule>
  </conditionalFormatting>
  <conditionalFormatting sqref="D49:N51 D52:D54">
    <cfRule type="cellIs" dxfId="43" priority="48" operator="greaterThan">
      <formula>50000</formula>
    </cfRule>
  </conditionalFormatting>
  <conditionalFormatting sqref="Z45:Z47">
    <cfRule type="cellIs" dxfId="42" priority="45" operator="greaterThan">
      <formula>50000</formula>
    </cfRule>
  </conditionalFormatting>
  <conditionalFormatting sqref="D46:N48">
    <cfRule type="cellIs" dxfId="41" priority="44" operator="greaterThan">
      <formula>50000</formula>
    </cfRule>
  </conditionalFormatting>
  <conditionalFormatting sqref="D40:N42">
    <cfRule type="cellIs" dxfId="40" priority="42" operator="greaterThan">
      <formula>50000</formula>
    </cfRule>
  </conditionalFormatting>
  <conditionalFormatting sqref="D43:N45">
    <cfRule type="cellIs" dxfId="39" priority="43" operator="greaterThan">
      <formula>50000</formula>
    </cfRule>
  </conditionalFormatting>
  <conditionalFormatting sqref="E52:E54">
    <cfRule type="cellIs" dxfId="38" priority="41" operator="greaterThan">
      <formula>50000</formula>
    </cfRule>
  </conditionalFormatting>
  <conditionalFormatting sqref="F52:F54">
    <cfRule type="cellIs" dxfId="37" priority="40" operator="greaterThan">
      <formula>50000</formula>
    </cfRule>
  </conditionalFormatting>
  <conditionalFormatting sqref="G52:G54">
    <cfRule type="cellIs" dxfId="36" priority="39" operator="greaterThan">
      <formula>50000</formula>
    </cfRule>
  </conditionalFormatting>
  <conditionalFormatting sqref="H52:H54">
    <cfRule type="cellIs" dxfId="35" priority="38" operator="greaterThan">
      <formula>50000</formula>
    </cfRule>
  </conditionalFormatting>
  <conditionalFormatting sqref="I52:I54">
    <cfRule type="cellIs" dxfId="34" priority="37" operator="greaterThan">
      <formula>50000</formula>
    </cfRule>
  </conditionalFormatting>
  <conditionalFormatting sqref="J52:J54">
    <cfRule type="cellIs" dxfId="33" priority="36" operator="greaterThan">
      <formula>50000</formula>
    </cfRule>
  </conditionalFormatting>
  <conditionalFormatting sqref="K52:K54">
    <cfRule type="cellIs" dxfId="32" priority="35" operator="greaterThan">
      <formula>50000</formula>
    </cfRule>
  </conditionalFormatting>
  <conditionalFormatting sqref="L52:L54">
    <cfRule type="cellIs" dxfId="31" priority="34" operator="greaterThan">
      <formula>50000</formula>
    </cfRule>
  </conditionalFormatting>
  <conditionalFormatting sqref="M52:N54">
    <cfRule type="cellIs" dxfId="30" priority="33" operator="greaterThan">
      <formula>50000</formula>
    </cfRule>
  </conditionalFormatting>
  <conditionalFormatting sqref="L58:L60">
    <cfRule type="cellIs" dxfId="29" priority="12" operator="greaterThan">
      <formula>50000</formula>
    </cfRule>
  </conditionalFormatting>
  <conditionalFormatting sqref="D55:D57">
    <cfRule type="cellIs" dxfId="28" priority="31" operator="greaterThan">
      <formula>50000</formula>
    </cfRule>
  </conditionalFormatting>
  <conditionalFormatting sqref="E55:E57">
    <cfRule type="cellIs" dxfId="27" priority="30" operator="greaterThan">
      <formula>50000</formula>
    </cfRule>
  </conditionalFormatting>
  <conditionalFormatting sqref="F55:F57">
    <cfRule type="cellIs" dxfId="26" priority="29" operator="greaterThan">
      <formula>50000</formula>
    </cfRule>
  </conditionalFormatting>
  <conditionalFormatting sqref="G55:G57">
    <cfRule type="cellIs" dxfId="25" priority="28" operator="greaterThan">
      <formula>50000</formula>
    </cfRule>
  </conditionalFormatting>
  <conditionalFormatting sqref="H55:H57">
    <cfRule type="cellIs" dxfId="24" priority="27" operator="greaterThan">
      <formula>50000</formula>
    </cfRule>
  </conditionalFormatting>
  <conditionalFormatting sqref="I55:I57">
    <cfRule type="cellIs" dxfId="23" priority="26" operator="greaterThan">
      <formula>50000</formula>
    </cfRule>
  </conditionalFormatting>
  <conditionalFormatting sqref="J55:J57">
    <cfRule type="cellIs" dxfId="22" priority="25" operator="greaterThan">
      <formula>50000</formula>
    </cfRule>
  </conditionalFormatting>
  <conditionalFormatting sqref="K55:K57">
    <cfRule type="cellIs" dxfId="21" priority="24" operator="greaterThan">
      <formula>50000</formula>
    </cfRule>
  </conditionalFormatting>
  <conditionalFormatting sqref="L55:L57">
    <cfRule type="cellIs" dxfId="20" priority="23" operator="greaterThan">
      <formula>50000</formula>
    </cfRule>
  </conditionalFormatting>
  <conditionalFormatting sqref="M55:N57">
    <cfRule type="cellIs" dxfId="19" priority="22" operator="greaterThan">
      <formula>50000</formula>
    </cfRule>
  </conditionalFormatting>
  <conditionalFormatting sqref="M61:N63">
    <cfRule type="cellIs" dxfId="18" priority="1" operator="greaterThan">
      <formula>50000</formula>
    </cfRule>
  </conditionalFormatting>
  <conditionalFormatting sqref="D58:D60">
    <cfRule type="cellIs" dxfId="17" priority="20" operator="greaterThan">
      <formula>50000</formula>
    </cfRule>
  </conditionalFormatting>
  <conditionalFormatting sqref="E58:E60">
    <cfRule type="cellIs" dxfId="16" priority="19" operator="greaterThan">
      <formula>50000</formula>
    </cfRule>
  </conditionalFormatting>
  <conditionalFormatting sqref="F58:F60">
    <cfRule type="cellIs" dxfId="15" priority="18" operator="greaterThan">
      <formula>50000</formula>
    </cfRule>
  </conditionalFormatting>
  <conditionalFormatting sqref="G58:G60">
    <cfRule type="cellIs" dxfId="14" priority="17" operator="greaterThan">
      <formula>50000</formula>
    </cfRule>
  </conditionalFormatting>
  <conditionalFormatting sqref="H58:H60">
    <cfRule type="cellIs" dxfId="13" priority="16" operator="greaterThan">
      <formula>50000</formula>
    </cfRule>
  </conditionalFormatting>
  <conditionalFormatting sqref="I58:I60">
    <cfRule type="cellIs" dxfId="12" priority="15" operator="greaterThan">
      <formula>50000</formula>
    </cfRule>
  </conditionalFormatting>
  <conditionalFormatting sqref="J58:J60">
    <cfRule type="cellIs" dxfId="11" priority="14" operator="greaterThan">
      <formula>50000</formula>
    </cfRule>
  </conditionalFormatting>
  <conditionalFormatting sqref="K58:K60">
    <cfRule type="cellIs" dxfId="10" priority="13" operator="greaterThan">
      <formula>50000</formula>
    </cfRule>
  </conditionalFormatting>
  <conditionalFormatting sqref="M58:N60">
    <cfRule type="cellIs" dxfId="9" priority="11" operator="greaterThan">
      <formula>50000</formula>
    </cfRule>
  </conditionalFormatting>
  <conditionalFormatting sqref="D61:D63">
    <cfRule type="cellIs" dxfId="8" priority="10" operator="greaterThan">
      <formula>50000</formula>
    </cfRule>
  </conditionalFormatting>
  <conditionalFormatting sqref="E61:E63">
    <cfRule type="cellIs" dxfId="7" priority="9" operator="greaterThan">
      <formula>50000</formula>
    </cfRule>
  </conditionalFormatting>
  <conditionalFormatting sqref="F61:F63">
    <cfRule type="cellIs" dxfId="6" priority="8" operator="greaterThan">
      <formula>50000</formula>
    </cfRule>
  </conditionalFormatting>
  <conditionalFormatting sqref="G61:G63">
    <cfRule type="cellIs" dxfId="5" priority="7" operator="greaterThan">
      <formula>50000</formula>
    </cfRule>
  </conditionalFormatting>
  <conditionalFormatting sqref="H61:H63">
    <cfRule type="cellIs" dxfId="4" priority="6" operator="greaterThan">
      <formula>50000</formula>
    </cfRule>
  </conditionalFormatting>
  <conditionalFormatting sqref="I61:I63">
    <cfRule type="cellIs" dxfId="3" priority="5" operator="greaterThan">
      <formula>50000</formula>
    </cfRule>
  </conditionalFormatting>
  <conditionalFormatting sqref="J61:J63">
    <cfRule type="cellIs" dxfId="2" priority="4" operator="greaterThan">
      <formula>50000</formula>
    </cfRule>
  </conditionalFormatting>
  <conditionalFormatting sqref="K61:K63">
    <cfRule type="cellIs" dxfId="1" priority="3" operator="greaterThan">
      <formula>50000</formula>
    </cfRule>
  </conditionalFormatting>
  <conditionalFormatting sqref="L61:L63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2016-11-21T18:59:27Z</dcterms:created>
  <dcterms:modified xsi:type="dcterms:W3CDTF">2018-11-02T19:50:19Z</dcterms:modified>
</cp:coreProperties>
</file>