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BD8BA132-FC9E-4AF1-AD3C-92DB8B62B386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G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F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F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G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141" i="1" s="1"/>
  <c r="G62" i="1"/>
  <c r="F62" i="1"/>
  <c r="E62" i="1"/>
  <c r="D62" i="1"/>
  <c r="N61" i="1"/>
  <c r="M61" i="1"/>
  <c r="L61" i="1"/>
  <c r="K61" i="1"/>
  <c r="F144" i="1" s="1"/>
  <c r="J61" i="1"/>
  <c r="I61" i="1"/>
  <c r="H61" i="1"/>
  <c r="G61" i="1"/>
  <c r="F61" i="1"/>
  <c r="E61" i="1"/>
  <c r="D61" i="1"/>
  <c r="N60" i="1"/>
  <c r="M60" i="1"/>
  <c r="G146" i="1" s="1"/>
  <c r="L60" i="1"/>
  <c r="K60" i="1"/>
  <c r="J60" i="1"/>
  <c r="G143" i="1" s="1"/>
  <c r="I60" i="1"/>
  <c r="F142" i="1" s="1"/>
  <c r="H60" i="1"/>
  <c r="F141" i="1" s="1"/>
  <c r="G60" i="1"/>
  <c r="F60" i="1"/>
  <c r="G139" i="1" s="1"/>
  <c r="E60" i="1"/>
  <c r="F138" i="1" s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F131" i="1" s="1"/>
  <c r="G58" i="1"/>
  <c r="F58" i="1"/>
  <c r="E58" i="1"/>
  <c r="D58" i="1"/>
  <c r="N57" i="1"/>
  <c r="M57" i="1"/>
  <c r="L57" i="1"/>
  <c r="K57" i="1"/>
  <c r="G134" i="1" s="1"/>
  <c r="J57" i="1"/>
  <c r="G133" i="1" s="1"/>
  <c r="I57" i="1"/>
  <c r="H57" i="1"/>
  <c r="G57" i="1"/>
  <c r="F57" i="1"/>
  <c r="G129" i="1" s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F118" i="1" s="1"/>
  <c r="D55" i="1"/>
  <c r="N54" i="1"/>
  <c r="M54" i="1"/>
  <c r="L54" i="1"/>
  <c r="G125" i="1" s="1"/>
  <c r="K54" i="1"/>
  <c r="G124" i="1" s="1"/>
  <c r="J54" i="1"/>
  <c r="I54" i="1"/>
  <c r="H54" i="1"/>
  <c r="G121" i="1" s="1"/>
  <c r="G54" i="1"/>
  <c r="G120" i="1" s="1"/>
  <c r="F54" i="1"/>
  <c r="E54" i="1"/>
  <c r="G118" i="1" s="1"/>
  <c r="D54" i="1"/>
  <c r="G117" i="1" s="1"/>
  <c r="N53" i="1"/>
  <c r="M53" i="1"/>
  <c r="L53" i="1"/>
  <c r="K53" i="1"/>
  <c r="J53" i="1"/>
  <c r="I53" i="1"/>
  <c r="H53" i="1"/>
  <c r="G53" i="1"/>
  <c r="G110" i="1" s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G115" i="1" s="1"/>
  <c r="K51" i="1"/>
  <c r="J51" i="1"/>
  <c r="I51" i="1"/>
  <c r="G112" i="1" s="1"/>
  <c r="H51" i="1"/>
  <c r="G51" i="1"/>
  <c r="F51" i="1"/>
  <c r="E51" i="1"/>
  <c r="G108" i="1" s="1"/>
  <c r="D51" i="1"/>
  <c r="G107" i="1" s="1"/>
  <c r="N50" i="1"/>
  <c r="M50" i="1"/>
  <c r="L50" i="1"/>
  <c r="F105" i="1" s="1"/>
  <c r="K50" i="1"/>
  <c r="J50" i="1"/>
  <c r="I50" i="1"/>
  <c r="H50" i="1"/>
  <c r="G50" i="1"/>
  <c r="F50" i="1"/>
  <c r="E50" i="1"/>
  <c r="D50" i="1"/>
  <c r="N49" i="1"/>
  <c r="M49" i="1"/>
  <c r="L49" i="1"/>
  <c r="K49" i="1"/>
  <c r="G104" i="1" s="1"/>
  <c r="J49" i="1"/>
  <c r="I49" i="1"/>
  <c r="H49" i="1"/>
  <c r="G49" i="1"/>
  <c r="G100" i="1" s="1"/>
  <c r="F49" i="1"/>
  <c r="E49" i="1"/>
  <c r="D49" i="1"/>
  <c r="N48" i="1"/>
  <c r="M48" i="1"/>
  <c r="G106" i="1" s="1"/>
  <c r="L48" i="1"/>
  <c r="K48" i="1"/>
  <c r="J48" i="1"/>
  <c r="G103" i="1" s="1"/>
  <c r="I48" i="1"/>
  <c r="F102" i="1" s="1"/>
  <c r="H48" i="1"/>
  <c r="G101" i="1" s="1"/>
  <c r="G48" i="1"/>
  <c r="F48" i="1"/>
  <c r="G99" i="1" s="1"/>
  <c r="E48" i="1"/>
  <c r="F98" i="1" s="1"/>
  <c r="D48" i="1"/>
  <c r="N47" i="1"/>
  <c r="M47" i="1"/>
  <c r="F96" i="1" s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G87" i="1" s="1"/>
  <c r="N45" i="1"/>
  <c r="M45" i="1"/>
  <c r="L45" i="1"/>
  <c r="K45" i="1"/>
  <c r="F94" i="1" s="1"/>
  <c r="J45" i="1"/>
  <c r="G93" i="1" s="1"/>
  <c r="I45" i="1"/>
  <c r="H45" i="1"/>
  <c r="G45" i="1"/>
  <c r="G90" i="1" s="1"/>
  <c r="F45" i="1"/>
  <c r="G89" i="1" s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F86" i="1" s="1"/>
  <c r="L43" i="1"/>
  <c r="K43" i="1"/>
  <c r="J43" i="1"/>
  <c r="I43" i="1"/>
  <c r="G82" i="1" s="1"/>
  <c r="H43" i="1"/>
  <c r="G43" i="1"/>
  <c r="F43" i="1"/>
  <c r="E43" i="1"/>
  <c r="D43" i="1"/>
  <c r="N42" i="1"/>
  <c r="M42" i="1"/>
  <c r="L42" i="1"/>
  <c r="F85" i="1" s="1"/>
  <c r="K42" i="1"/>
  <c r="F84" i="1" s="1"/>
  <c r="J42" i="1"/>
  <c r="I42" i="1"/>
  <c r="H42" i="1"/>
  <c r="G81" i="1" s="1"/>
  <c r="G42" i="1"/>
  <c r="F80" i="1" s="1"/>
  <c r="F42" i="1"/>
  <c r="E42" i="1"/>
  <c r="D42" i="1"/>
  <c r="G77" i="1" s="1"/>
  <c r="N41" i="1"/>
  <c r="M41" i="1"/>
  <c r="L41" i="1"/>
  <c r="K41" i="1"/>
  <c r="J41" i="1"/>
  <c r="I41" i="1"/>
  <c r="H41" i="1"/>
  <c r="G41" i="1"/>
  <c r="F70" i="1" s="1"/>
  <c r="F41" i="1"/>
  <c r="E41" i="1"/>
  <c r="D41" i="1"/>
  <c r="N40" i="1"/>
  <c r="M40" i="1"/>
  <c r="L40" i="1"/>
  <c r="K40" i="1"/>
  <c r="J40" i="1"/>
  <c r="G73" i="1" s="1"/>
  <c r="I40" i="1"/>
  <c r="H40" i="1"/>
  <c r="G40" i="1"/>
  <c r="F40" i="1"/>
  <c r="E40" i="1"/>
  <c r="D40" i="1"/>
  <c r="N39" i="1"/>
  <c r="M39" i="1"/>
  <c r="G76" i="1" s="1"/>
  <c r="L39" i="1"/>
  <c r="G75" i="1" s="1"/>
  <c r="K39" i="1"/>
  <c r="J39" i="1"/>
  <c r="I39" i="1"/>
  <c r="G72" i="1" s="1"/>
  <c r="H39" i="1"/>
  <c r="G71" i="1" s="1"/>
  <c r="G39" i="1"/>
  <c r="G70" i="1" s="1"/>
  <c r="F39" i="1"/>
  <c r="E39" i="1"/>
  <c r="F68" i="1" s="1"/>
  <c r="D39" i="1"/>
  <c r="G69" i="1" l="1"/>
  <c r="F66" i="1"/>
  <c r="F74" i="1"/>
  <c r="F78" i="1"/>
  <c r="F82" i="1"/>
  <c r="G86" i="1"/>
  <c r="G80" i="1"/>
  <c r="F91" i="1"/>
  <c r="G95" i="1"/>
  <c r="G88" i="1"/>
  <c r="F100" i="1"/>
  <c r="G105" i="1"/>
  <c r="G109" i="1"/>
  <c r="G113" i="1"/>
  <c r="G111" i="1"/>
  <c r="G122" i="1"/>
  <c r="G126" i="1"/>
  <c r="F119" i="1"/>
  <c r="G127" i="1"/>
  <c r="G135" i="1"/>
  <c r="F128" i="1"/>
  <c r="G136" i="1"/>
  <c r="G140" i="1"/>
  <c r="G144" i="1"/>
  <c r="G145" i="1"/>
  <c r="G78" i="1"/>
  <c r="G85" i="1"/>
  <c r="G98" i="1"/>
  <c r="F103" i="1"/>
  <c r="F108" i="1"/>
  <c r="F134" i="1"/>
  <c r="G74" i="1"/>
  <c r="G67" i="1"/>
  <c r="G79" i="1"/>
  <c r="G83" i="1"/>
  <c r="G84" i="1"/>
  <c r="G92" i="1"/>
  <c r="G96" i="1"/>
  <c r="G97" i="1"/>
  <c r="F114" i="1"/>
  <c r="G119" i="1"/>
  <c r="G123" i="1"/>
  <c r="G128" i="1"/>
  <c r="G132" i="1"/>
  <c r="G137" i="1"/>
  <c r="F71" i="1"/>
  <c r="F81" i="1"/>
  <c r="F101" i="1"/>
  <c r="F125" i="1"/>
  <c r="F133" i="1"/>
  <c r="G138" i="1"/>
  <c r="G68" i="1"/>
  <c r="F99" i="1"/>
  <c r="G116" i="1"/>
  <c r="G130" i="1"/>
  <c r="F121" i="1"/>
  <c r="F104" i="1"/>
  <c r="F67" i="1"/>
  <c r="F87" i="1"/>
  <c r="F127" i="1"/>
  <c r="F90" i="1"/>
  <c r="F110" i="1"/>
  <c r="F130" i="1"/>
  <c r="F73" i="1"/>
  <c r="F93" i="1"/>
  <c r="F113" i="1"/>
  <c r="F76" i="1"/>
  <c r="F116" i="1"/>
  <c r="F136" i="1"/>
  <c r="F79" i="1"/>
  <c r="F139" i="1"/>
  <c r="F122" i="1"/>
  <c r="G131" i="1"/>
  <c r="F77" i="1"/>
  <c r="G94" i="1"/>
  <c r="F97" i="1"/>
  <c r="G114" i="1"/>
  <c r="F117" i="1"/>
  <c r="F137" i="1"/>
  <c r="G91" i="1"/>
  <c r="F120" i="1"/>
  <c r="F140" i="1"/>
  <c r="F88" i="1"/>
  <c r="F83" i="1"/>
  <c r="F123" i="1"/>
  <c r="F143" i="1"/>
  <c r="F106" i="1"/>
  <c r="F126" i="1"/>
  <c r="F146" i="1"/>
  <c r="G66" i="1"/>
  <c r="F69" i="1"/>
  <c r="F89" i="1"/>
  <c r="F109" i="1"/>
  <c r="F129" i="1"/>
  <c r="F145" i="1"/>
  <c r="F111" i="1"/>
  <c r="F72" i="1"/>
  <c r="F92" i="1"/>
  <c r="F112" i="1"/>
  <c r="F13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<sst xmlns="http://schemas.openxmlformats.org/spreadsheetml/2006/main" count="88" uniqueCount="68">
  <si>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</si>
  <si>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</si>
  <si>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1363</t>
  </si>
  <si>
    <t>Test Name: LDH_PED_384_costar</t>
  </si>
  <si>
    <t>Date: 10/12/2016</t>
  </si>
  <si>
    <t>Time: 3:01:33 PM</t>
  </si>
  <si>
    <t>ID1: 24 chemicals_run1_48h timepoint</t>
  </si>
  <si>
    <t>ID2: 2D RG plate 3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</si>
  <si>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</si>
  <si>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</si>
  <si>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</si>
  <si>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</si>
  <si>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</si>
  <si>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</si>
  <si>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</si>
  <si>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</si>
  <si>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</si>
  <si>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</si>
  <si>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</si>
  <si>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</si>
  <si>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</si>
  <si>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</si>
  <si>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</si>
  <si>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</si>
  <si>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</si>
  <si>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</si>
  <si>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</si>
  <si>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</si>
  <si>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</si>
  <si>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Cmpd Name</t>
  </si>
  <si>
    <t>Cmpd#</t>
  </si>
  <si>
    <t>Top Conc (µM)</t>
  </si>
  <si>
    <t>Model-Run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</si>
  <si>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</si>
  <si>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</si>
  <si>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</si>
  <si>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</si>
  <si>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</si>
  <si>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</si>
  <si>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</si>
  <si>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</si>
  <si>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</si>
  <si>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</si>
  <si>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</si>
  <si>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</si>
  <si>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</si>
  <si>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</si>
  <si>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</si>
  <si>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</si>
  <si>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</si>
  <si>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</si>
  <si>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</si>
  <si>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</si>
  <si>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</si>
  <si>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</si>
  <si>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</si>
  <si>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</si>
  <si>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</si>
  <si>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</si>
  <si>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acetaminophen (lot 053K0040)</t>
  </si>
  <si>
    <t>compound</t>
  </si>
  <si>
    <t>concentration (nM)</t>
  </si>
  <si>
    <t>Mean</t>
  </si>
  <si>
    <t>SD</t>
  </si>
  <si>
    <t>mode</t>
  </si>
  <si>
    <t>time</t>
  </si>
  <si>
    <t>2D-DIFF-R1</t>
  </si>
  <si>
    <t>48h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</si>
</sst>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117807</v>
      </c>
      <c r="C17" s="4">
        <v>99382</v>
      </c>
      <c r="D17" s="4">
        <v>18985</v>
      </c>
      <c r="E17" s="4">
        <v>18735</v>
      </c>
      <c r="F17" s="4">
        <v>18026</v>
      </c>
      <c r="G17" s="4">
        <v>17691</v>
      </c>
      <c r="H17" s="4">
        <v>17532</v>
      </c>
      <c r="I17" s="4">
        <v>19647</v>
      </c>
      <c r="J17" s="4">
        <v>18356</v>
      </c>
      <c r="K17" s="4">
        <v>20117</v>
      </c>
      <c r="L17" s="4">
        <v>20964</v>
      </c>
      <c r="M17" s="4">
        <v>24185</v>
      </c>
      <c r="N17" s="4">
        <v>18938</v>
      </c>
      <c r="O17" s="4">
        <v>19770</v>
      </c>
      <c r="P17" s="4">
        <v>19456</v>
      </c>
      <c r="Q17" s="4">
        <v>23640</v>
      </c>
      <c r="R17" s="4">
        <v>17581</v>
      </c>
      <c r="S17" s="4">
        <v>18492</v>
      </c>
      <c r="T17" s="4">
        <v>16655</v>
      </c>
      <c r="U17" s="4">
        <v>24637</v>
      </c>
      <c r="V17" s="4">
        <v>16205</v>
      </c>
      <c r="W17" s="4">
        <v>19823</v>
      </c>
      <c r="X17" s="4">
        <v>19570</v>
      </c>
      <c r="Y17" s="5">
        <v>13513</v>
      </c>
    </row>
    <row r="18" spans="1:25" x14ac:dyDescent="0.3">
      <c r="A18" s="2" t="s">
        <v>11</v>
      </c>
      <c r="B18" s="6">
        <v>230004</v>
      </c>
      <c r="C18" s="7">
        <v>96171</v>
      </c>
      <c r="D18" s="7">
        <v>17796</v>
      </c>
      <c r="E18" s="7">
        <v>17429</v>
      </c>
      <c r="F18" s="7">
        <v>16759</v>
      </c>
      <c r="G18" s="7">
        <v>17465</v>
      </c>
      <c r="H18" s="7">
        <v>17763</v>
      </c>
      <c r="I18" s="7">
        <v>17342</v>
      </c>
      <c r="J18" s="7">
        <v>15612</v>
      </c>
      <c r="K18" s="7">
        <v>19316</v>
      </c>
      <c r="L18" s="7">
        <v>21176</v>
      </c>
      <c r="M18" s="7">
        <v>15282</v>
      </c>
      <c r="N18" s="7">
        <v>21191</v>
      </c>
      <c r="O18" s="7">
        <v>23535</v>
      </c>
      <c r="P18" s="7">
        <v>18307</v>
      </c>
      <c r="Q18" s="7">
        <v>18765</v>
      </c>
      <c r="R18" s="7">
        <v>20237</v>
      </c>
      <c r="S18" s="7">
        <v>20153</v>
      </c>
      <c r="T18" s="7">
        <v>17952</v>
      </c>
      <c r="U18" s="7">
        <v>17968</v>
      </c>
      <c r="V18" s="7">
        <v>16869</v>
      </c>
      <c r="W18" s="7">
        <v>9046</v>
      </c>
      <c r="X18" s="7">
        <v>16363</v>
      </c>
      <c r="Y18" s="8">
        <v>14266</v>
      </c>
    </row>
    <row r="19" spans="1:25" x14ac:dyDescent="0.3">
      <c r="A19" s="2" t="s">
        <v>12</v>
      </c>
      <c r="B19" s="6">
        <v>17983</v>
      </c>
      <c r="C19" s="7">
        <v>19048</v>
      </c>
      <c r="D19" s="7">
        <v>18682</v>
      </c>
      <c r="E19" s="7">
        <v>24725</v>
      </c>
      <c r="F19" s="7">
        <v>18119</v>
      </c>
      <c r="G19" s="7">
        <v>23780</v>
      </c>
      <c r="H19" s="7">
        <v>16881</v>
      </c>
      <c r="I19" s="7">
        <v>25330</v>
      </c>
      <c r="J19" s="7">
        <v>13661</v>
      </c>
      <c r="K19" s="7">
        <v>14224</v>
      </c>
      <c r="L19" s="7">
        <v>20070</v>
      </c>
      <c r="M19" s="7">
        <v>18448</v>
      </c>
      <c r="N19" s="7">
        <v>17416</v>
      </c>
      <c r="O19" s="7">
        <v>23194</v>
      </c>
      <c r="P19" s="7">
        <v>18141</v>
      </c>
      <c r="Q19" s="7">
        <v>18467</v>
      </c>
      <c r="R19" s="7">
        <v>16382</v>
      </c>
      <c r="S19" s="7">
        <v>16764</v>
      </c>
      <c r="T19" s="7">
        <v>19759</v>
      </c>
      <c r="U19" s="7">
        <v>25285</v>
      </c>
      <c r="V19" s="7">
        <v>20081</v>
      </c>
      <c r="W19" s="7">
        <v>15664</v>
      </c>
      <c r="X19" s="7">
        <v>15942</v>
      </c>
      <c r="Y19" s="8">
        <v>14276</v>
      </c>
    </row>
    <row r="20" spans="1:25" x14ac:dyDescent="0.3">
      <c r="A20" s="2" t="s">
        <v>13</v>
      </c>
      <c r="B20" s="6">
        <v>16454</v>
      </c>
      <c r="C20" s="7">
        <v>19316</v>
      </c>
      <c r="D20" s="7">
        <v>20306</v>
      </c>
      <c r="E20" s="7">
        <v>23481</v>
      </c>
      <c r="F20" s="7">
        <v>17414</v>
      </c>
      <c r="G20" s="7">
        <v>21505</v>
      </c>
      <c r="H20" s="7">
        <v>22839</v>
      </c>
      <c r="I20" s="7">
        <v>26265</v>
      </c>
      <c r="J20" s="7">
        <v>19887</v>
      </c>
      <c r="K20" s="7">
        <v>24070</v>
      </c>
      <c r="L20" s="7">
        <v>20691</v>
      </c>
      <c r="M20" s="7">
        <v>21418</v>
      </c>
      <c r="N20" s="7">
        <v>16945</v>
      </c>
      <c r="O20" s="7">
        <v>17321</v>
      </c>
      <c r="P20" s="7">
        <v>19074</v>
      </c>
      <c r="Q20" s="7">
        <v>21003</v>
      </c>
      <c r="R20" s="7">
        <v>16727</v>
      </c>
      <c r="S20" s="7">
        <v>15889</v>
      </c>
      <c r="T20" s="7">
        <v>16079</v>
      </c>
      <c r="U20" s="7">
        <v>19431</v>
      </c>
      <c r="V20" s="7">
        <v>15228</v>
      </c>
      <c r="W20" s="7">
        <v>16364</v>
      </c>
      <c r="X20" s="7">
        <v>15457</v>
      </c>
      <c r="Y20" s="8">
        <v>14150</v>
      </c>
    </row>
    <row r="21" spans="1:25" x14ac:dyDescent="0.3">
      <c r="A21" s="2" t="s">
        <v>14</v>
      </c>
      <c r="B21" s="6">
        <v>17578</v>
      </c>
      <c r="C21" s="7">
        <v>19517</v>
      </c>
      <c r="D21" s="7">
        <v>16231</v>
      </c>
      <c r="E21" s="7">
        <v>25944</v>
      </c>
      <c r="F21" s="7">
        <v>16806</v>
      </c>
      <c r="G21" s="7">
        <v>22021</v>
      </c>
      <c r="H21" s="7">
        <v>17637</v>
      </c>
      <c r="I21" s="7">
        <v>14312</v>
      </c>
      <c r="J21" s="7">
        <v>17757</v>
      </c>
      <c r="K21" s="7">
        <v>17063</v>
      </c>
      <c r="L21" s="7">
        <v>17497</v>
      </c>
      <c r="M21" s="7">
        <v>16627</v>
      </c>
      <c r="N21" s="7">
        <v>18562</v>
      </c>
      <c r="O21" s="7">
        <v>18142</v>
      </c>
      <c r="P21" s="7">
        <v>20842</v>
      </c>
      <c r="Q21" s="7">
        <v>17111</v>
      </c>
      <c r="R21" s="7">
        <v>17379</v>
      </c>
      <c r="S21" s="7">
        <v>18884</v>
      </c>
      <c r="T21" s="7">
        <v>18774</v>
      </c>
      <c r="U21" s="7">
        <v>18818</v>
      </c>
      <c r="V21" s="7">
        <v>16797</v>
      </c>
      <c r="W21" s="7">
        <v>17029</v>
      </c>
      <c r="X21" s="7">
        <v>16883</v>
      </c>
      <c r="Y21" s="8">
        <v>18890</v>
      </c>
    </row>
    <row r="22" spans="1:25" x14ac:dyDescent="0.3">
      <c r="A22" s="2" t="s">
        <v>15</v>
      </c>
      <c r="B22" s="6">
        <v>17619</v>
      </c>
      <c r="C22" s="7">
        <v>19564</v>
      </c>
      <c r="D22" s="7">
        <v>52414</v>
      </c>
      <c r="E22" s="7">
        <v>15276</v>
      </c>
      <c r="F22" s="7">
        <v>35607</v>
      </c>
      <c r="G22" s="7">
        <v>20512</v>
      </c>
      <c r="H22" s="7">
        <v>30260</v>
      </c>
      <c r="I22" s="7">
        <v>16029</v>
      </c>
      <c r="J22" s="7">
        <v>13513</v>
      </c>
      <c r="K22" s="7">
        <v>17596</v>
      </c>
      <c r="L22" s="7">
        <v>15940</v>
      </c>
      <c r="M22" s="7">
        <v>19072</v>
      </c>
      <c r="N22" s="7">
        <v>16852</v>
      </c>
      <c r="O22" s="7">
        <v>36900</v>
      </c>
      <c r="P22" s="7">
        <v>16855</v>
      </c>
      <c r="Q22" s="7">
        <v>37579</v>
      </c>
      <c r="R22" s="7">
        <v>19979</v>
      </c>
      <c r="S22" s="7">
        <v>28530</v>
      </c>
      <c r="T22" s="7">
        <v>16678</v>
      </c>
      <c r="U22" s="7">
        <v>16485</v>
      </c>
      <c r="V22" s="7">
        <v>16322</v>
      </c>
      <c r="W22" s="7">
        <v>16673</v>
      </c>
      <c r="X22" s="7">
        <v>14004</v>
      </c>
      <c r="Y22" s="8">
        <v>13672</v>
      </c>
    </row>
    <row r="23" spans="1:25" x14ac:dyDescent="0.3">
      <c r="A23" s="2" t="s">
        <v>16</v>
      </c>
      <c r="B23" s="6">
        <v>22445</v>
      </c>
      <c r="C23" s="7">
        <v>18321</v>
      </c>
      <c r="D23" s="7">
        <v>58119</v>
      </c>
      <c r="E23" s="7">
        <v>17189</v>
      </c>
      <c r="F23" s="7">
        <v>58366</v>
      </c>
      <c r="G23" s="7">
        <v>18205</v>
      </c>
      <c r="H23" s="7">
        <v>35960</v>
      </c>
      <c r="I23" s="7">
        <v>14166</v>
      </c>
      <c r="J23" s="7">
        <v>17443</v>
      </c>
      <c r="K23" s="7">
        <v>21504</v>
      </c>
      <c r="L23" s="7">
        <v>16308</v>
      </c>
      <c r="M23" s="7">
        <v>15058</v>
      </c>
      <c r="N23" s="7">
        <v>21086</v>
      </c>
      <c r="O23" s="7">
        <v>21865</v>
      </c>
      <c r="P23" s="7">
        <v>23975</v>
      </c>
      <c r="Q23" s="7">
        <v>19262</v>
      </c>
      <c r="R23" s="7">
        <v>18728</v>
      </c>
      <c r="S23" s="7">
        <v>18999</v>
      </c>
      <c r="T23" s="7">
        <v>22646</v>
      </c>
      <c r="U23" s="7">
        <v>17408</v>
      </c>
      <c r="V23" s="7">
        <v>16922</v>
      </c>
      <c r="W23" s="7">
        <v>17503</v>
      </c>
      <c r="X23" s="7">
        <v>16101</v>
      </c>
      <c r="Y23" s="8">
        <v>14496</v>
      </c>
    </row>
    <row r="24" spans="1:25" x14ac:dyDescent="0.3">
      <c r="A24" s="2" t="s">
        <v>17</v>
      </c>
      <c r="B24" s="6">
        <v>18746</v>
      </c>
      <c r="C24" s="7">
        <v>19288</v>
      </c>
      <c r="D24" s="7">
        <v>53990</v>
      </c>
      <c r="E24" s="7">
        <v>16829</v>
      </c>
      <c r="F24" s="7">
        <v>55485</v>
      </c>
      <c r="G24" s="7">
        <v>15886</v>
      </c>
      <c r="H24" s="7">
        <v>31883</v>
      </c>
      <c r="I24" s="7">
        <v>16610</v>
      </c>
      <c r="J24" s="7">
        <v>24729</v>
      </c>
      <c r="K24" s="7">
        <v>17704</v>
      </c>
      <c r="L24" s="7">
        <v>15277</v>
      </c>
      <c r="M24" s="7">
        <v>18598</v>
      </c>
      <c r="N24" s="7">
        <v>18924</v>
      </c>
      <c r="O24" s="7">
        <v>17997</v>
      </c>
      <c r="P24" s="7">
        <v>21098</v>
      </c>
      <c r="Q24" s="7">
        <v>24678</v>
      </c>
      <c r="R24" s="7">
        <v>17867</v>
      </c>
      <c r="S24" s="7">
        <v>19659</v>
      </c>
      <c r="T24" s="7">
        <v>20600</v>
      </c>
      <c r="U24" s="7">
        <v>24231</v>
      </c>
      <c r="V24" s="7">
        <v>16645</v>
      </c>
      <c r="W24" s="7">
        <v>25602</v>
      </c>
      <c r="X24" s="7">
        <v>19547</v>
      </c>
      <c r="Y24" s="8">
        <v>15615</v>
      </c>
    </row>
    <row r="25" spans="1:25" x14ac:dyDescent="0.3">
      <c r="A25" s="2" t="s">
        <v>18</v>
      </c>
      <c r="B25" s="6">
        <v>23794</v>
      </c>
      <c r="C25" s="7">
        <v>19477</v>
      </c>
      <c r="D25" s="7">
        <v>19719</v>
      </c>
      <c r="E25" s="7">
        <v>56094</v>
      </c>
      <c r="F25" s="7">
        <v>17493</v>
      </c>
      <c r="G25" s="7">
        <v>37000</v>
      </c>
      <c r="H25" s="7">
        <v>20053</v>
      </c>
      <c r="I25" s="7">
        <v>17568</v>
      </c>
      <c r="J25" s="7">
        <v>22488</v>
      </c>
      <c r="K25" s="7">
        <v>18590</v>
      </c>
      <c r="L25" s="7">
        <v>18845</v>
      </c>
      <c r="M25" s="7">
        <v>17593</v>
      </c>
      <c r="N25" s="7">
        <v>22302</v>
      </c>
      <c r="O25" s="7">
        <v>20953</v>
      </c>
      <c r="P25" s="7">
        <v>17594</v>
      </c>
      <c r="Q25" s="7">
        <v>23722</v>
      </c>
      <c r="R25" s="7">
        <v>14879</v>
      </c>
      <c r="S25" s="7">
        <v>15245</v>
      </c>
      <c r="T25" s="7">
        <v>20367</v>
      </c>
      <c r="U25" s="7">
        <v>17931</v>
      </c>
      <c r="V25" s="7">
        <v>16430</v>
      </c>
      <c r="W25" s="7">
        <v>16895</v>
      </c>
      <c r="X25" s="7">
        <v>16713</v>
      </c>
      <c r="Y25" s="8">
        <v>14232</v>
      </c>
    </row>
    <row r="26" spans="1:25" x14ac:dyDescent="0.3">
      <c r="A26" s="2" t="s">
        <v>19</v>
      </c>
      <c r="B26" s="6">
        <v>19177</v>
      </c>
      <c r="C26" s="7">
        <v>20372</v>
      </c>
      <c r="D26" s="7">
        <v>18558</v>
      </c>
      <c r="E26" s="7">
        <v>54719</v>
      </c>
      <c r="F26" s="7">
        <v>19074</v>
      </c>
      <c r="G26" s="7">
        <v>46151</v>
      </c>
      <c r="H26" s="7">
        <v>16154</v>
      </c>
      <c r="I26" s="7">
        <v>19070</v>
      </c>
      <c r="J26" s="7">
        <v>18546</v>
      </c>
      <c r="K26" s="7">
        <v>33498</v>
      </c>
      <c r="L26" s="7">
        <v>17257</v>
      </c>
      <c r="M26" s="7">
        <v>17198</v>
      </c>
      <c r="N26" s="7">
        <v>20412</v>
      </c>
      <c r="O26" s="7">
        <v>27924</v>
      </c>
      <c r="P26" s="7">
        <v>16653</v>
      </c>
      <c r="Q26" s="7">
        <v>18374</v>
      </c>
      <c r="R26" s="7">
        <v>15929</v>
      </c>
      <c r="S26" s="7">
        <v>23686</v>
      </c>
      <c r="T26" s="7">
        <v>18251</v>
      </c>
      <c r="U26" s="7">
        <v>28730</v>
      </c>
      <c r="V26" s="7">
        <v>14514</v>
      </c>
      <c r="W26" s="7">
        <v>20049</v>
      </c>
      <c r="X26" s="7">
        <v>16774</v>
      </c>
      <c r="Y26" s="8">
        <v>22435</v>
      </c>
    </row>
    <row r="27" spans="1:25" x14ac:dyDescent="0.3">
      <c r="A27" s="2" t="s">
        <v>20</v>
      </c>
      <c r="B27" s="6">
        <v>23004</v>
      </c>
      <c r="C27" s="7">
        <v>15510</v>
      </c>
      <c r="D27" s="7">
        <v>19256</v>
      </c>
      <c r="E27" s="7">
        <v>46371</v>
      </c>
      <c r="F27" s="7">
        <v>17924</v>
      </c>
      <c r="G27" s="7">
        <v>45109</v>
      </c>
      <c r="H27" s="7">
        <v>17541</v>
      </c>
      <c r="I27" s="7">
        <v>20464</v>
      </c>
      <c r="J27" s="7">
        <v>20424</v>
      </c>
      <c r="K27" s="7">
        <v>20043</v>
      </c>
      <c r="L27" s="7">
        <v>16708</v>
      </c>
      <c r="M27" s="7">
        <v>19725</v>
      </c>
      <c r="N27" s="7">
        <v>18846</v>
      </c>
      <c r="O27" s="7">
        <v>21730</v>
      </c>
      <c r="P27" s="7">
        <v>20239</v>
      </c>
      <c r="Q27" s="7">
        <v>19802</v>
      </c>
      <c r="R27" s="7">
        <v>20698</v>
      </c>
      <c r="S27" s="7">
        <v>25806</v>
      </c>
      <c r="T27" s="7">
        <v>17753</v>
      </c>
      <c r="U27" s="7">
        <v>37715</v>
      </c>
      <c r="V27" s="7">
        <v>16586</v>
      </c>
      <c r="W27" s="7">
        <v>24955</v>
      </c>
      <c r="X27" s="7">
        <v>20315</v>
      </c>
      <c r="Y27" s="8">
        <v>20881</v>
      </c>
    </row>
    <row r="28" spans="1:25" x14ac:dyDescent="0.3">
      <c r="A28" s="2" t="s">
        <v>21</v>
      </c>
      <c r="B28" s="6">
        <v>20406</v>
      </c>
      <c r="C28" s="7">
        <v>22772</v>
      </c>
      <c r="D28" s="7">
        <v>21640</v>
      </c>
      <c r="E28" s="7">
        <v>25602</v>
      </c>
      <c r="F28" s="7">
        <v>17704</v>
      </c>
      <c r="G28" s="7">
        <v>19638</v>
      </c>
      <c r="H28" s="7">
        <v>18061</v>
      </c>
      <c r="I28" s="7">
        <v>18059</v>
      </c>
      <c r="J28" s="7">
        <v>20250</v>
      </c>
      <c r="K28" s="7">
        <v>27915</v>
      </c>
      <c r="L28" s="7">
        <v>19969</v>
      </c>
      <c r="M28" s="7">
        <v>23888</v>
      </c>
      <c r="N28" s="7">
        <v>18178</v>
      </c>
      <c r="O28" s="7">
        <v>23383</v>
      </c>
      <c r="P28" s="7">
        <v>30508</v>
      </c>
      <c r="Q28" s="7">
        <v>18550</v>
      </c>
      <c r="R28" s="7">
        <v>17598</v>
      </c>
      <c r="S28" s="7">
        <v>37952</v>
      </c>
      <c r="T28" s="7">
        <v>17627</v>
      </c>
      <c r="U28" s="7">
        <v>18666</v>
      </c>
      <c r="V28" s="7">
        <v>17389</v>
      </c>
      <c r="W28" s="7">
        <v>20134</v>
      </c>
      <c r="X28" s="7">
        <v>19485</v>
      </c>
      <c r="Y28" s="8">
        <v>21440</v>
      </c>
    </row>
    <row r="29" spans="1:25" x14ac:dyDescent="0.3">
      <c r="A29" s="2" t="s">
        <v>22</v>
      </c>
      <c r="B29" s="6">
        <v>21815</v>
      </c>
      <c r="C29" s="7">
        <v>18259</v>
      </c>
      <c r="D29" s="7">
        <v>20429</v>
      </c>
      <c r="E29" s="7">
        <v>21577</v>
      </c>
      <c r="F29" s="7">
        <v>17336</v>
      </c>
      <c r="G29" s="7">
        <v>23411</v>
      </c>
      <c r="H29" s="7">
        <v>19960</v>
      </c>
      <c r="I29" s="7">
        <v>19130</v>
      </c>
      <c r="J29" s="7">
        <v>30671</v>
      </c>
      <c r="K29" s="7">
        <v>21218</v>
      </c>
      <c r="L29" s="7">
        <v>20741</v>
      </c>
      <c r="M29" s="7">
        <v>17752</v>
      </c>
      <c r="N29" s="7">
        <v>17870</v>
      </c>
      <c r="O29" s="7">
        <v>19046</v>
      </c>
      <c r="P29" s="7">
        <v>23328</v>
      </c>
      <c r="Q29" s="7">
        <v>22159</v>
      </c>
      <c r="R29" s="7">
        <v>18874</v>
      </c>
      <c r="S29" s="7">
        <v>23373</v>
      </c>
      <c r="T29" s="7">
        <v>17411</v>
      </c>
      <c r="U29" s="7">
        <v>20542</v>
      </c>
      <c r="V29" s="7">
        <v>17759</v>
      </c>
      <c r="W29" s="7">
        <v>17645</v>
      </c>
      <c r="X29" s="7">
        <v>17152</v>
      </c>
      <c r="Y29" s="8">
        <v>35613</v>
      </c>
    </row>
    <row r="30" spans="1:25" x14ac:dyDescent="0.3">
      <c r="A30" s="2" t="s">
        <v>23</v>
      </c>
      <c r="B30" s="6">
        <v>14725</v>
      </c>
      <c r="C30" s="7">
        <v>18366</v>
      </c>
      <c r="D30" s="7">
        <v>18819</v>
      </c>
      <c r="E30" s="7">
        <v>28647</v>
      </c>
      <c r="F30" s="7">
        <v>20671</v>
      </c>
      <c r="G30" s="7">
        <v>19011</v>
      </c>
      <c r="H30" s="7">
        <v>18240</v>
      </c>
      <c r="I30" s="7">
        <v>18939</v>
      </c>
      <c r="J30" s="7">
        <v>17962</v>
      </c>
      <c r="K30" s="7">
        <v>21300</v>
      </c>
      <c r="L30" s="7">
        <v>18126</v>
      </c>
      <c r="M30" s="7">
        <v>23553</v>
      </c>
      <c r="N30" s="7">
        <v>19827</v>
      </c>
      <c r="O30" s="7">
        <v>17004</v>
      </c>
      <c r="P30" s="7">
        <v>14746</v>
      </c>
      <c r="Q30" s="7">
        <v>22189</v>
      </c>
      <c r="R30" s="7">
        <v>20916</v>
      </c>
      <c r="S30" s="7">
        <v>26072</v>
      </c>
      <c r="T30" s="7">
        <v>17119</v>
      </c>
      <c r="U30" s="7">
        <v>21519</v>
      </c>
      <c r="V30" s="7">
        <v>16861</v>
      </c>
      <c r="W30" s="7">
        <v>17100</v>
      </c>
      <c r="X30" s="7">
        <v>16096</v>
      </c>
      <c r="Y30" s="8">
        <v>19319</v>
      </c>
    </row>
    <row r="31" spans="1:25" x14ac:dyDescent="0.3">
      <c r="A31" s="2" t="s">
        <v>24</v>
      </c>
      <c r="B31" s="6">
        <v>206344</v>
      </c>
      <c r="C31" s="7">
        <v>163960</v>
      </c>
      <c r="D31" s="7">
        <v>31031</v>
      </c>
      <c r="E31" s="7">
        <v>21955</v>
      </c>
      <c r="F31" s="7">
        <v>25763</v>
      </c>
      <c r="G31" s="7">
        <v>31777</v>
      </c>
      <c r="H31" s="7">
        <v>29147</v>
      </c>
      <c r="I31" s="7">
        <v>27000</v>
      </c>
      <c r="J31" s="7">
        <v>27423</v>
      </c>
      <c r="K31" s="7">
        <v>25114</v>
      </c>
      <c r="L31" s="7">
        <v>25037</v>
      </c>
      <c r="M31" s="7">
        <v>28065</v>
      </c>
      <c r="N31" s="7">
        <v>27143</v>
      </c>
      <c r="O31" s="7">
        <v>16172</v>
      </c>
      <c r="P31" s="7">
        <v>19168</v>
      </c>
      <c r="Q31" s="7">
        <v>24488</v>
      </c>
      <c r="R31" s="7">
        <v>18484</v>
      </c>
      <c r="S31" s="7">
        <v>27369</v>
      </c>
      <c r="T31" s="7">
        <v>24643</v>
      </c>
      <c r="U31" s="7">
        <v>21273</v>
      </c>
      <c r="V31" s="7">
        <v>24542</v>
      </c>
      <c r="W31" s="7">
        <v>18740</v>
      </c>
      <c r="X31" s="7">
        <v>25140</v>
      </c>
      <c r="Y31" s="8">
        <v>18637</v>
      </c>
    </row>
    <row r="32" spans="1:25" x14ac:dyDescent="0.3">
      <c r="A32" s="2" t="s">
        <v>25</v>
      </c>
      <c r="B32" s="9">
        <v>179683</v>
      </c>
      <c r="C32" s="10">
        <v>172559</v>
      </c>
      <c r="D32" s="10">
        <v>15449</v>
      </c>
      <c r="E32" s="10">
        <v>24567</v>
      </c>
      <c r="F32" s="10">
        <v>18854</v>
      </c>
      <c r="G32" s="10">
        <v>22047</v>
      </c>
      <c r="H32" s="10">
        <v>23338</v>
      </c>
      <c r="I32" s="10">
        <v>19063</v>
      </c>
      <c r="J32" s="10">
        <v>20719</v>
      </c>
      <c r="K32" s="10">
        <v>21270</v>
      </c>
      <c r="L32" s="10">
        <v>23898</v>
      </c>
      <c r="M32" s="10">
        <v>27735</v>
      </c>
      <c r="N32" s="10">
        <v>20731</v>
      </c>
      <c r="O32" s="10">
        <v>16243</v>
      </c>
      <c r="P32" s="10">
        <v>26325</v>
      </c>
      <c r="Q32" s="10">
        <v>17433</v>
      </c>
      <c r="R32" s="10">
        <v>19347</v>
      </c>
      <c r="S32" s="10">
        <v>30351</v>
      </c>
      <c r="T32" s="10">
        <v>21240</v>
      </c>
      <c r="U32" s="10">
        <v>25064</v>
      </c>
      <c r="V32" s="10">
        <v>15142</v>
      </c>
      <c r="W32" s="10">
        <v>13290</v>
      </c>
      <c r="X32" s="10">
        <v>22256</v>
      </c>
      <c r="Y32" s="11">
        <v>17236</v>
      </c>
    </row>
    <row r="34" spans="3:19" x14ac:dyDescent="0.3">
      <c r="C34" t="s">
        <v>26</v>
      </c>
      <c r="D34" t="s">
        <v>27</v>
      </c>
      <c r="F34" t="s">
        <v>28</v>
      </c>
      <c r="G34" t="s">
        <v>67</v>
      </c>
      <c r="Q34" t="s">
        <v>29</v>
      </c>
      <c r="R34" t="s">
        <v>30</v>
      </c>
      <c r="S34" t="s">
        <v>31</v>
      </c>
    </row>
    <row r="35" spans="3:19" x14ac:dyDescent="0.3">
      <c r="C35" t="s">
        <v>32</v>
      </c>
      <c r="D35" t="s">
        <v>66</v>
      </c>
      <c r="Q35" s="12" t="s">
        <v>33</v>
      </c>
      <c r="R35" s="12">
        <v>1</v>
      </c>
      <c r="S35" s="12">
        <v>299.9194810762516</v>
      </c>
    </row>
    <row r="36" spans="3:19" x14ac:dyDescent="0.3">
      <c r="C36" t="s">
        <v>29</v>
      </c>
      <c r="D36" s="12" t="s">
        <v>34</v>
      </c>
      <c r="E36" s="12" t="s">
        <v>35</v>
      </c>
      <c r="F36" s="12" t="s">
        <v>36</v>
      </c>
      <c r="G36" s="12" t="s">
        <v>37</v>
      </c>
      <c r="H36" s="12" t="s">
        <v>38</v>
      </c>
      <c r="I36" s="12" t="s">
        <v>39</v>
      </c>
      <c r="J36" s="13" t="s">
        <v>40</v>
      </c>
      <c r="K36" s="13" t="s">
        <v>41</v>
      </c>
      <c r="L36" s="14" t="s">
        <v>42</v>
      </c>
      <c r="P36" s="15"/>
      <c r="Q36" s="12" t="s">
        <v>43</v>
      </c>
      <c r="R36" s="12">
        <v>2</v>
      </c>
      <c r="S36" s="12">
        <v>299.98305862922246</v>
      </c>
    </row>
    <row r="37" spans="3:19" x14ac:dyDescent="0.3">
      <c r="C37" t="s">
        <v>44</v>
      </c>
      <c r="D37" s="12">
        <v>299.9584571143883</v>
      </c>
      <c r="E37" s="12">
        <v>300.00845195399359</v>
      </c>
      <c r="F37" s="12">
        <v>299.97027294595108</v>
      </c>
      <c r="G37" s="12">
        <v>300.76970742089725</v>
      </c>
      <c r="H37" s="12">
        <v>299.96794298631272</v>
      </c>
      <c r="I37" s="12">
        <v>299.95248257595773</v>
      </c>
      <c r="J37">
        <v>20000</v>
      </c>
      <c r="K37">
        <v>1000</v>
      </c>
      <c r="L37" s="16">
        <v>0</v>
      </c>
      <c r="M37" s="16"/>
      <c r="N37" s="17"/>
      <c r="P37" s="16"/>
      <c r="Q37" s="12" t="s">
        <v>45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6"/>
      <c r="Q38" s="16" t="s">
        <v>46</v>
      </c>
      <c r="R38" s="16">
        <v>4</v>
      </c>
      <c r="S38" s="16">
        <v>149.97232653498466</v>
      </c>
    </row>
    <row r="39" spans="3:19" x14ac:dyDescent="0.3">
      <c r="C39">
        <v>1</v>
      </c>
      <c r="D39" s="18">
        <f t="shared" ref="D39:D50" si="0">+D19</f>
        <v>18682</v>
      </c>
      <c r="E39" s="18">
        <f t="shared" ref="E39:E50" si="1">+F19</f>
        <v>18119</v>
      </c>
      <c r="F39" s="18">
        <f t="shared" ref="F39:F50" si="2">+H19</f>
        <v>16881</v>
      </c>
      <c r="G39" s="18">
        <f t="shared" ref="G39:G50" si="3">+J19</f>
        <v>13661</v>
      </c>
      <c r="H39" s="18">
        <f t="shared" ref="H39:H50" si="4">+L19</f>
        <v>20070</v>
      </c>
      <c r="I39" s="18">
        <f t="shared" ref="I39:I50" si="5">+N19</f>
        <v>17416</v>
      </c>
      <c r="J39" s="18">
        <f t="shared" ref="J39:J50" si="6">+P19</f>
        <v>18141</v>
      </c>
      <c r="K39" s="18">
        <f t="shared" ref="K39:K50" si="7">+R19</f>
        <v>16382</v>
      </c>
      <c r="L39" s="18">
        <f t="shared" ref="L39:L50" si="8">+T19</f>
        <v>19759</v>
      </c>
      <c r="M39" s="18">
        <f t="shared" ref="M39:M50" si="9">+V19</f>
        <v>20081</v>
      </c>
      <c r="N39" s="18">
        <f t="shared" ref="N39:N50" si="10">+X19</f>
        <v>15942</v>
      </c>
      <c r="P39" s="16"/>
      <c r="Q39" s="16" t="s">
        <v>47</v>
      </c>
      <c r="R39" s="16">
        <v>5</v>
      </c>
      <c r="S39" s="16">
        <v>300.11596872487144</v>
      </c>
    </row>
    <row r="40" spans="3:19" x14ac:dyDescent="0.3">
      <c r="D40" s="18">
        <f t="shared" si="0"/>
        <v>20306</v>
      </c>
      <c r="E40" s="18">
        <f t="shared" si="1"/>
        <v>17414</v>
      </c>
      <c r="F40" s="18">
        <f t="shared" si="2"/>
        <v>22839</v>
      </c>
      <c r="G40" s="18">
        <f t="shared" si="3"/>
        <v>19887</v>
      </c>
      <c r="H40" s="18">
        <f t="shared" si="4"/>
        <v>20691</v>
      </c>
      <c r="I40" s="18">
        <f t="shared" si="5"/>
        <v>16945</v>
      </c>
      <c r="J40" s="18">
        <f t="shared" si="6"/>
        <v>19074</v>
      </c>
      <c r="K40" s="18">
        <f t="shared" si="7"/>
        <v>16727</v>
      </c>
      <c r="L40" s="18">
        <f t="shared" si="8"/>
        <v>16079</v>
      </c>
      <c r="M40" s="18">
        <f t="shared" si="9"/>
        <v>15228</v>
      </c>
      <c r="N40" s="18">
        <f t="shared" si="10"/>
        <v>15457</v>
      </c>
      <c r="P40" s="16"/>
      <c r="Q40" s="16" t="s">
        <v>48</v>
      </c>
      <c r="R40" s="16">
        <v>6</v>
      </c>
      <c r="S40" s="16">
        <v>300.04983891236009</v>
      </c>
    </row>
    <row r="41" spans="3:19" x14ac:dyDescent="0.3">
      <c r="D41" s="18">
        <f t="shared" si="0"/>
        <v>16231</v>
      </c>
      <c r="E41" s="18">
        <f t="shared" si="1"/>
        <v>16806</v>
      </c>
      <c r="F41" s="18">
        <f t="shared" si="2"/>
        <v>17637</v>
      </c>
      <c r="G41" s="18">
        <f t="shared" si="3"/>
        <v>17757</v>
      </c>
      <c r="H41" s="18">
        <f t="shared" si="4"/>
        <v>17497</v>
      </c>
      <c r="I41" s="18">
        <f t="shared" si="5"/>
        <v>18562</v>
      </c>
      <c r="J41" s="18">
        <f t="shared" si="6"/>
        <v>20842</v>
      </c>
      <c r="K41" s="18">
        <f t="shared" si="7"/>
        <v>17379</v>
      </c>
      <c r="L41" s="18">
        <f t="shared" si="8"/>
        <v>18774</v>
      </c>
      <c r="M41" s="18">
        <f t="shared" si="9"/>
        <v>16797</v>
      </c>
      <c r="N41" s="18">
        <f t="shared" si="10"/>
        <v>16883</v>
      </c>
      <c r="P41" s="15"/>
      <c r="Q41" s="16" t="s">
        <v>49</v>
      </c>
      <c r="R41" s="16">
        <v>7</v>
      </c>
      <c r="S41" s="16">
        <v>300.01150712045535</v>
      </c>
    </row>
    <row r="42" spans="3:19" x14ac:dyDescent="0.3">
      <c r="C42">
        <v>2</v>
      </c>
      <c r="D42" s="16">
        <f t="shared" si="0"/>
        <v>52414</v>
      </c>
      <c r="E42" s="16">
        <f t="shared" si="1"/>
        <v>35607</v>
      </c>
      <c r="F42" s="16">
        <f t="shared" si="2"/>
        <v>30260</v>
      </c>
      <c r="G42" s="16">
        <f t="shared" si="3"/>
        <v>13513</v>
      </c>
      <c r="H42" s="16">
        <f t="shared" si="4"/>
        <v>15940</v>
      </c>
      <c r="I42" s="16">
        <f t="shared" si="5"/>
        <v>16852</v>
      </c>
      <c r="J42" s="16">
        <f t="shared" si="6"/>
        <v>16855</v>
      </c>
      <c r="K42" s="16">
        <f t="shared" si="7"/>
        <v>19979</v>
      </c>
      <c r="L42" s="16">
        <f t="shared" si="8"/>
        <v>16678</v>
      </c>
      <c r="M42" s="16">
        <f t="shared" si="9"/>
        <v>16322</v>
      </c>
      <c r="N42" s="16">
        <f t="shared" si="10"/>
        <v>14004</v>
      </c>
      <c r="P42" s="16"/>
      <c r="Q42" s="16" t="s">
        <v>50</v>
      </c>
      <c r="R42" s="16">
        <v>8</v>
      </c>
      <c r="S42" s="16">
        <v>29.999547797626807</v>
      </c>
    </row>
    <row r="43" spans="3:19" x14ac:dyDescent="0.3">
      <c r="C43" s="15"/>
      <c r="D43" s="16">
        <f t="shared" si="0"/>
        <v>58119</v>
      </c>
      <c r="E43" s="16">
        <f t="shared" si="1"/>
        <v>58366</v>
      </c>
      <c r="F43" s="16">
        <f t="shared" si="2"/>
        <v>35960</v>
      </c>
      <c r="G43" s="16">
        <f t="shared" si="3"/>
        <v>17443</v>
      </c>
      <c r="H43" s="16">
        <f t="shared" si="4"/>
        <v>16308</v>
      </c>
      <c r="I43" s="16">
        <f t="shared" si="5"/>
        <v>21086</v>
      </c>
      <c r="J43" s="16">
        <f t="shared" si="6"/>
        <v>23975</v>
      </c>
      <c r="K43" s="16">
        <f t="shared" si="7"/>
        <v>18728</v>
      </c>
      <c r="L43" s="16">
        <f t="shared" si="8"/>
        <v>22646</v>
      </c>
      <c r="M43" s="16">
        <f t="shared" si="9"/>
        <v>16922</v>
      </c>
      <c r="N43" s="16">
        <f t="shared" si="10"/>
        <v>16101</v>
      </c>
      <c r="P43" s="16"/>
      <c r="Q43" s="16" t="s">
        <v>51</v>
      </c>
      <c r="R43" s="16">
        <v>9</v>
      </c>
      <c r="S43" s="16">
        <v>93.572123722034164</v>
      </c>
    </row>
    <row r="44" spans="3:19" x14ac:dyDescent="0.3">
      <c r="D44" s="16">
        <f t="shared" si="0"/>
        <v>53990</v>
      </c>
      <c r="E44" s="16">
        <f t="shared" si="1"/>
        <v>55485</v>
      </c>
      <c r="F44" s="16">
        <f t="shared" si="2"/>
        <v>31883</v>
      </c>
      <c r="G44" s="16">
        <f t="shared" si="3"/>
        <v>24729</v>
      </c>
      <c r="H44" s="16">
        <f t="shared" si="4"/>
        <v>15277</v>
      </c>
      <c r="I44" s="16">
        <f t="shared" si="5"/>
        <v>18924</v>
      </c>
      <c r="J44" s="16">
        <f t="shared" si="6"/>
        <v>21098</v>
      </c>
      <c r="K44" s="16">
        <f t="shared" si="7"/>
        <v>17867</v>
      </c>
      <c r="L44" s="16">
        <f t="shared" si="8"/>
        <v>20600</v>
      </c>
      <c r="M44" s="16">
        <f t="shared" si="9"/>
        <v>16645</v>
      </c>
      <c r="N44" s="16">
        <f t="shared" si="10"/>
        <v>19547</v>
      </c>
      <c r="P44" s="16"/>
      <c r="Q44" s="16" t="s">
        <v>52</v>
      </c>
      <c r="R44" s="16">
        <v>10</v>
      </c>
      <c r="S44" s="16">
        <v>300.03188879745431</v>
      </c>
    </row>
    <row r="45" spans="3:19" x14ac:dyDescent="0.3">
      <c r="C45">
        <v>3</v>
      </c>
      <c r="D45" s="19">
        <f t="shared" si="0"/>
        <v>19719</v>
      </c>
      <c r="E45" s="19">
        <f t="shared" si="1"/>
        <v>17493</v>
      </c>
      <c r="F45" s="19">
        <f t="shared" si="2"/>
        <v>20053</v>
      </c>
      <c r="G45" s="19">
        <f t="shared" si="3"/>
        <v>22488</v>
      </c>
      <c r="H45" s="19">
        <f t="shared" si="4"/>
        <v>18845</v>
      </c>
      <c r="I45" s="19">
        <f t="shared" si="5"/>
        <v>22302</v>
      </c>
      <c r="J45" s="19">
        <f t="shared" si="6"/>
        <v>17594</v>
      </c>
      <c r="K45" s="19">
        <f t="shared" si="7"/>
        <v>14879</v>
      </c>
      <c r="L45" s="19">
        <f t="shared" si="8"/>
        <v>20367</v>
      </c>
      <c r="M45" s="19">
        <f t="shared" si="9"/>
        <v>16430</v>
      </c>
      <c r="N45" s="19">
        <f t="shared" si="10"/>
        <v>16713</v>
      </c>
      <c r="P45" s="16"/>
      <c r="Q45" s="16" t="s">
        <v>53</v>
      </c>
      <c r="R45" s="16">
        <v>11</v>
      </c>
      <c r="S45" s="16">
        <v>300.02186153879387</v>
      </c>
    </row>
    <row r="46" spans="3:19" x14ac:dyDescent="0.3">
      <c r="D46" s="19">
        <f t="shared" si="0"/>
        <v>18558</v>
      </c>
      <c r="E46" s="19">
        <f t="shared" si="1"/>
        <v>19074</v>
      </c>
      <c r="F46" s="19">
        <f t="shared" si="2"/>
        <v>16154</v>
      </c>
      <c r="G46" s="19">
        <f t="shared" si="3"/>
        <v>18546</v>
      </c>
      <c r="H46" s="19">
        <f t="shared" si="4"/>
        <v>17257</v>
      </c>
      <c r="I46" s="19">
        <f t="shared" si="5"/>
        <v>20412</v>
      </c>
      <c r="J46" s="19">
        <f t="shared" si="6"/>
        <v>16653</v>
      </c>
      <c r="K46" s="19">
        <f t="shared" si="7"/>
        <v>15929</v>
      </c>
      <c r="L46" s="19">
        <f t="shared" si="8"/>
        <v>18251</v>
      </c>
      <c r="M46" s="19">
        <f t="shared" si="9"/>
        <v>14514</v>
      </c>
      <c r="N46" s="19">
        <f t="shared" si="10"/>
        <v>16774</v>
      </c>
      <c r="Q46" s="16" t="s">
        <v>54</v>
      </c>
      <c r="R46" s="16">
        <v>12</v>
      </c>
      <c r="S46" s="16">
        <v>299.98790082693415</v>
      </c>
    </row>
    <row r="47" spans="3:19" x14ac:dyDescent="0.3">
      <c r="D47" s="19">
        <f t="shared" si="0"/>
        <v>19256</v>
      </c>
      <c r="E47" s="19">
        <f t="shared" si="1"/>
        <v>17924</v>
      </c>
      <c r="F47" s="19">
        <f t="shared" si="2"/>
        <v>17541</v>
      </c>
      <c r="G47" s="19">
        <f t="shared" si="3"/>
        <v>20424</v>
      </c>
      <c r="H47" s="19">
        <f t="shared" si="4"/>
        <v>16708</v>
      </c>
      <c r="I47" s="19">
        <f t="shared" si="5"/>
        <v>18846</v>
      </c>
      <c r="J47" s="19">
        <f t="shared" si="6"/>
        <v>20239</v>
      </c>
      <c r="K47" s="19">
        <f t="shared" si="7"/>
        <v>20698</v>
      </c>
      <c r="L47" s="19">
        <f t="shared" si="8"/>
        <v>17753</v>
      </c>
      <c r="M47" s="19">
        <f t="shared" si="9"/>
        <v>16586</v>
      </c>
      <c r="N47" s="19">
        <f t="shared" si="10"/>
        <v>20315</v>
      </c>
      <c r="Q47" s="16" t="s">
        <v>55</v>
      </c>
      <c r="R47" s="16">
        <v>13</v>
      </c>
      <c r="S47" s="16">
        <v>298.16154941787772</v>
      </c>
    </row>
    <row r="48" spans="3:19" x14ac:dyDescent="0.3">
      <c r="C48">
        <v>4</v>
      </c>
      <c r="D48" s="20">
        <f t="shared" si="0"/>
        <v>21640</v>
      </c>
      <c r="E48" s="20">
        <f t="shared" si="1"/>
        <v>17704</v>
      </c>
      <c r="F48" s="20">
        <f t="shared" si="2"/>
        <v>18061</v>
      </c>
      <c r="G48" s="20">
        <f t="shared" si="3"/>
        <v>20250</v>
      </c>
      <c r="H48" s="20">
        <f t="shared" si="4"/>
        <v>19969</v>
      </c>
      <c r="I48" s="20">
        <f t="shared" si="5"/>
        <v>18178</v>
      </c>
      <c r="J48" s="20">
        <f t="shared" si="6"/>
        <v>30508</v>
      </c>
      <c r="K48" s="20">
        <f t="shared" si="7"/>
        <v>17598</v>
      </c>
      <c r="L48" s="20">
        <f t="shared" si="8"/>
        <v>17627</v>
      </c>
      <c r="M48" s="20">
        <f t="shared" si="9"/>
        <v>17389</v>
      </c>
      <c r="N48" s="20">
        <f t="shared" si="10"/>
        <v>19485</v>
      </c>
      <c r="Q48" s="12" t="s">
        <v>56</v>
      </c>
      <c r="R48" s="12">
        <v>14</v>
      </c>
      <c r="S48" s="12">
        <v>300.04017774853884</v>
      </c>
    </row>
    <row r="49" spans="3:19" x14ac:dyDescent="0.3">
      <c r="D49" s="20">
        <f t="shared" si="0"/>
        <v>20429</v>
      </c>
      <c r="E49" s="20">
        <f t="shared" si="1"/>
        <v>17336</v>
      </c>
      <c r="F49" s="20">
        <f t="shared" si="2"/>
        <v>19960</v>
      </c>
      <c r="G49" s="20">
        <f t="shared" si="3"/>
        <v>30671</v>
      </c>
      <c r="H49" s="20">
        <f t="shared" si="4"/>
        <v>20741</v>
      </c>
      <c r="I49" s="20">
        <f t="shared" si="5"/>
        <v>17870</v>
      </c>
      <c r="J49" s="20">
        <f t="shared" si="6"/>
        <v>23328</v>
      </c>
      <c r="K49" s="20">
        <f t="shared" si="7"/>
        <v>18874</v>
      </c>
      <c r="L49" s="20">
        <f t="shared" si="8"/>
        <v>17411</v>
      </c>
      <c r="M49" s="20">
        <f t="shared" si="9"/>
        <v>17759</v>
      </c>
      <c r="N49" s="20">
        <f t="shared" si="10"/>
        <v>17152</v>
      </c>
      <c r="Q49" s="12" t="s">
        <v>57</v>
      </c>
      <c r="R49" s="12">
        <v>15</v>
      </c>
      <c r="S49" s="12">
        <v>291.00703307753895</v>
      </c>
    </row>
    <row r="50" spans="3:19" x14ac:dyDescent="0.3">
      <c r="D50" s="20">
        <f t="shared" si="0"/>
        <v>18819</v>
      </c>
      <c r="E50" s="20">
        <f t="shared" si="1"/>
        <v>20671</v>
      </c>
      <c r="F50" s="20">
        <f t="shared" si="2"/>
        <v>18240</v>
      </c>
      <c r="G50" s="20">
        <f t="shared" si="3"/>
        <v>17962</v>
      </c>
      <c r="H50" s="20">
        <f t="shared" si="4"/>
        <v>18126</v>
      </c>
      <c r="I50" s="20">
        <f t="shared" si="5"/>
        <v>19827</v>
      </c>
      <c r="J50" s="20">
        <f t="shared" si="6"/>
        <v>14746</v>
      </c>
      <c r="K50" s="20">
        <f t="shared" si="7"/>
        <v>20916</v>
      </c>
      <c r="L50" s="20">
        <f t="shared" si="8"/>
        <v>17119</v>
      </c>
      <c r="M50" s="20">
        <f t="shared" si="9"/>
        <v>16861</v>
      </c>
      <c r="N50" s="20">
        <f t="shared" si="10"/>
        <v>16096</v>
      </c>
      <c r="Q50" s="12" t="s">
        <v>58</v>
      </c>
      <c r="R50" s="12">
        <v>16</v>
      </c>
      <c r="S50" s="12">
        <v>199.99718367602262</v>
      </c>
    </row>
    <row r="51" spans="3:19" x14ac:dyDescent="0.3">
      <c r="C51">
        <v>5</v>
      </c>
      <c r="D51" s="17">
        <f>+E19</f>
        <v>24725</v>
      </c>
      <c r="E51" s="17">
        <f t="shared" ref="E51:E62" si="11">+G19</f>
        <v>23780</v>
      </c>
      <c r="F51" s="17">
        <f t="shared" ref="F51:F62" si="12">+I19</f>
        <v>25330</v>
      </c>
      <c r="G51" s="17">
        <f t="shared" ref="G51:G62" si="13">+K19</f>
        <v>14224</v>
      </c>
      <c r="H51" s="17">
        <f t="shared" ref="H51:H62" si="14">+M19</f>
        <v>18448</v>
      </c>
      <c r="I51" s="17">
        <f t="shared" ref="I51:I62" si="15">+O19</f>
        <v>23194</v>
      </c>
      <c r="J51" s="17">
        <f t="shared" ref="J51:J62" si="16">+Q19</f>
        <v>18467</v>
      </c>
      <c r="K51" s="17">
        <f t="shared" ref="K51:K62" si="17">+S19</f>
        <v>16764</v>
      </c>
      <c r="L51" s="17">
        <f t="shared" ref="L51:L62" si="18">+U19</f>
        <v>25285</v>
      </c>
      <c r="M51" s="17">
        <f t="shared" ref="M51:N62" si="19">+W19</f>
        <v>15664</v>
      </c>
      <c r="N51" s="17">
        <f t="shared" si="19"/>
        <v>15942</v>
      </c>
      <c r="Q51" s="12" t="s">
        <v>34</v>
      </c>
      <c r="R51" s="12">
        <v>17</v>
      </c>
      <c r="S51" s="12">
        <v>299.9584571143883</v>
      </c>
    </row>
    <row r="52" spans="3:19" x14ac:dyDescent="0.3">
      <c r="D52" s="17">
        <f t="shared" ref="D52:D53" si="20">+E20</f>
        <v>23481</v>
      </c>
      <c r="E52" s="17">
        <f t="shared" si="11"/>
        <v>21505</v>
      </c>
      <c r="F52" s="17">
        <f t="shared" si="12"/>
        <v>26265</v>
      </c>
      <c r="G52" s="17">
        <f t="shared" si="13"/>
        <v>24070</v>
      </c>
      <c r="H52" s="17">
        <f t="shared" si="14"/>
        <v>21418</v>
      </c>
      <c r="I52" s="17">
        <f t="shared" si="15"/>
        <v>17321</v>
      </c>
      <c r="J52" s="17">
        <f t="shared" si="16"/>
        <v>21003</v>
      </c>
      <c r="K52" s="17">
        <f t="shared" si="17"/>
        <v>15889</v>
      </c>
      <c r="L52" s="17">
        <f t="shared" si="18"/>
        <v>19431</v>
      </c>
      <c r="M52" s="17">
        <f t="shared" si="19"/>
        <v>16364</v>
      </c>
      <c r="N52" s="17">
        <f t="shared" si="19"/>
        <v>15457</v>
      </c>
      <c r="Q52" s="12" t="s">
        <v>35</v>
      </c>
      <c r="R52" s="12">
        <v>18</v>
      </c>
      <c r="S52" s="12">
        <v>300.00845195399359</v>
      </c>
    </row>
    <row r="53" spans="3:19" x14ac:dyDescent="0.3">
      <c r="D53" s="17">
        <f t="shared" si="20"/>
        <v>25944</v>
      </c>
      <c r="E53" s="17">
        <f t="shared" si="11"/>
        <v>22021</v>
      </c>
      <c r="F53" s="17">
        <f t="shared" si="12"/>
        <v>14312</v>
      </c>
      <c r="G53" s="17">
        <f t="shared" si="13"/>
        <v>17063</v>
      </c>
      <c r="H53" s="17">
        <f t="shared" si="14"/>
        <v>16627</v>
      </c>
      <c r="I53" s="17">
        <f t="shared" si="15"/>
        <v>18142</v>
      </c>
      <c r="J53" s="17">
        <f t="shared" si="16"/>
        <v>17111</v>
      </c>
      <c r="K53" s="17">
        <f t="shared" si="17"/>
        <v>18884</v>
      </c>
      <c r="L53" s="17">
        <f t="shared" si="18"/>
        <v>18818</v>
      </c>
      <c r="M53" s="17">
        <f t="shared" si="19"/>
        <v>17029</v>
      </c>
      <c r="N53" s="17">
        <f t="shared" si="19"/>
        <v>16883</v>
      </c>
      <c r="Q53" s="12" t="s">
        <v>36</v>
      </c>
      <c r="R53" s="12">
        <v>19</v>
      </c>
      <c r="S53" s="12">
        <v>299.97027294595108</v>
      </c>
    </row>
    <row r="54" spans="3:19" x14ac:dyDescent="0.3">
      <c r="C54">
        <v>6</v>
      </c>
      <c r="D54" s="21">
        <f>+E22</f>
        <v>15276</v>
      </c>
      <c r="E54" s="21">
        <f t="shared" si="11"/>
        <v>20512</v>
      </c>
      <c r="F54" s="21">
        <f t="shared" si="12"/>
        <v>16029</v>
      </c>
      <c r="G54" s="21">
        <f t="shared" si="13"/>
        <v>17596</v>
      </c>
      <c r="H54" s="21">
        <f t="shared" si="14"/>
        <v>19072</v>
      </c>
      <c r="I54" s="21">
        <f t="shared" si="15"/>
        <v>36900</v>
      </c>
      <c r="J54" s="21">
        <f t="shared" si="16"/>
        <v>37579</v>
      </c>
      <c r="K54" s="21">
        <f t="shared" si="17"/>
        <v>28530</v>
      </c>
      <c r="L54" s="21">
        <f t="shared" si="18"/>
        <v>16485</v>
      </c>
      <c r="M54" s="21">
        <f t="shared" si="19"/>
        <v>16673</v>
      </c>
      <c r="N54" s="21">
        <f t="shared" si="19"/>
        <v>14004</v>
      </c>
      <c r="Q54" s="12" t="s">
        <v>37</v>
      </c>
      <c r="R54" s="12">
        <v>20</v>
      </c>
      <c r="S54" s="12">
        <v>300.76970742089725</v>
      </c>
    </row>
    <row r="55" spans="3:19" x14ac:dyDescent="0.3">
      <c r="D55" s="21">
        <f t="shared" ref="D55:D56" si="21">+E23</f>
        <v>17189</v>
      </c>
      <c r="E55" s="21">
        <f t="shared" si="11"/>
        <v>18205</v>
      </c>
      <c r="F55" s="21">
        <f t="shared" si="12"/>
        <v>14166</v>
      </c>
      <c r="G55" s="21">
        <f t="shared" si="13"/>
        <v>21504</v>
      </c>
      <c r="H55" s="21">
        <f t="shared" si="14"/>
        <v>15058</v>
      </c>
      <c r="I55" s="21">
        <f t="shared" si="15"/>
        <v>21865</v>
      </c>
      <c r="J55" s="21">
        <f t="shared" si="16"/>
        <v>19262</v>
      </c>
      <c r="K55" s="21">
        <f t="shared" si="17"/>
        <v>18999</v>
      </c>
      <c r="L55" s="21">
        <f t="shared" si="18"/>
        <v>17408</v>
      </c>
      <c r="M55" s="21">
        <f t="shared" si="19"/>
        <v>17503</v>
      </c>
      <c r="N55" s="21">
        <f t="shared" si="19"/>
        <v>16101</v>
      </c>
      <c r="Q55" s="12" t="s">
        <v>38</v>
      </c>
      <c r="R55" s="12">
        <v>21</v>
      </c>
      <c r="S55" s="12">
        <v>299.96794298631272</v>
      </c>
    </row>
    <row r="56" spans="3:19" x14ac:dyDescent="0.3">
      <c r="D56" s="21">
        <f t="shared" si="21"/>
        <v>16829</v>
      </c>
      <c r="E56" s="21">
        <f t="shared" si="11"/>
        <v>15886</v>
      </c>
      <c r="F56" s="21">
        <f t="shared" si="12"/>
        <v>16610</v>
      </c>
      <c r="G56" s="21">
        <f t="shared" si="13"/>
        <v>17704</v>
      </c>
      <c r="H56" s="21">
        <f t="shared" si="14"/>
        <v>18598</v>
      </c>
      <c r="I56" s="21">
        <f t="shared" si="15"/>
        <v>17997</v>
      </c>
      <c r="J56" s="21">
        <f t="shared" si="16"/>
        <v>24678</v>
      </c>
      <c r="K56" s="21">
        <f t="shared" si="17"/>
        <v>19659</v>
      </c>
      <c r="L56" s="21">
        <f t="shared" si="18"/>
        <v>24231</v>
      </c>
      <c r="M56" s="21">
        <f t="shared" si="19"/>
        <v>25602</v>
      </c>
      <c r="N56" s="21">
        <f t="shared" si="19"/>
        <v>19547</v>
      </c>
      <c r="Q56" s="12" t="s">
        <v>39</v>
      </c>
      <c r="R56" s="12">
        <v>22</v>
      </c>
      <c r="S56" s="12">
        <v>299.95248257595773</v>
      </c>
    </row>
    <row r="57" spans="3:19" x14ac:dyDescent="0.3">
      <c r="C57">
        <v>7</v>
      </c>
      <c r="D57" s="17">
        <f>+E25</f>
        <v>56094</v>
      </c>
      <c r="E57" s="17">
        <f t="shared" si="11"/>
        <v>37000</v>
      </c>
      <c r="F57" s="17">
        <f t="shared" si="12"/>
        <v>17568</v>
      </c>
      <c r="G57" s="17">
        <f t="shared" si="13"/>
        <v>18590</v>
      </c>
      <c r="H57" s="17">
        <f t="shared" si="14"/>
        <v>17593</v>
      </c>
      <c r="I57" s="17">
        <f t="shared" si="15"/>
        <v>20953</v>
      </c>
      <c r="J57" s="17">
        <f t="shared" si="16"/>
        <v>23722</v>
      </c>
      <c r="K57" s="17">
        <f t="shared" si="17"/>
        <v>15245</v>
      </c>
      <c r="L57" s="17">
        <f t="shared" si="18"/>
        <v>17931</v>
      </c>
      <c r="M57" s="17">
        <f t="shared" si="19"/>
        <v>16895</v>
      </c>
      <c r="N57" s="17">
        <f t="shared" si="19"/>
        <v>16713</v>
      </c>
      <c r="Q57" s="13" t="s">
        <v>59</v>
      </c>
      <c r="R57" s="13">
        <v>23</v>
      </c>
      <c r="S57">
        <v>20000</v>
      </c>
    </row>
    <row r="58" spans="3:19" x14ac:dyDescent="0.3">
      <c r="D58" s="17">
        <f t="shared" ref="D58:D59" si="22">+E26</f>
        <v>54719</v>
      </c>
      <c r="E58" s="17">
        <f t="shared" si="11"/>
        <v>46151</v>
      </c>
      <c r="F58" s="17">
        <f t="shared" si="12"/>
        <v>19070</v>
      </c>
      <c r="G58" s="17">
        <f t="shared" si="13"/>
        <v>33498</v>
      </c>
      <c r="H58" s="17">
        <f t="shared" si="14"/>
        <v>17198</v>
      </c>
      <c r="I58" s="17">
        <f t="shared" si="15"/>
        <v>27924</v>
      </c>
      <c r="J58" s="17">
        <f t="shared" si="16"/>
        <v>18374</v>
      </c>
      <c r="K58" s="17">
        <f t="shared" si="17"/>
        <v>23686</v>
      </c>
      <c r="L58" s="17">
        <f t="shared" si="18"/>
        <v>28730</v>
      </c>
      <c r="M58" s="17">
        <f t="shared" si="19"/>
        <v>20049</v>
      </c>
      <c r="N58" s="17">
        <f t="shared" si="19"/>
        <v>16774</v>
      </c>
      <c r="Q58" s="13" t="s">
        <v>41</v>
      </c>
      <c r="R58" s="13">
        <v>24</v>
      </c>
      <c r="S58">
        <v>1000</v>
      </c>
    </row>
    <row r="59" spans="3:19" x14ac:dyDescent="0.3">
      <c r="D59" s="17">
        <f t="shared" si="22"/>
        <v>46371</v>
      </c>
      <c r="E59" s="17">
        <f t="shared" si="11"/>
        <v>45109</v>
      </c>
      <c r="F59" s="17">
        <f t="shared" si="12"/>
        <v>20464</v>
      </c>
      <c r="G59" s="17">
        <f t="shared" si="13"/>
        <v>20043</v>
      </c>
      <c r="H59" s="17">
        <f t="shared" si="14"/>
        <v>19725</v>
      </c>
      <c r="I59" s="17">
        <f t="shared" si="15"/>
        <v>21730</v>
      </c>
      <c r="J59" s="17">
        <f t="shared" si="16"/>
        <v>19802</v>
      </c>
      <c r="K59" s="17">
        <f t="shared" si="17"/>
        <v>25806</v>
      </c>
      <c r="L59" s="17">
        <f t="shared" si="18"/>
        <v>37715</v>
      </c>
      <c r="M59" s="17">
        <f t="shared" si="19"/>
        <v>24955</v>
      </c>
      <c r="N59" s="17">
        <f t="shared" si="19"/>
        <v>20315</v>
      </c>
    </row>
    <row r="60" spans="3:19" x14ac:dyDescent="0.3">
      <c r="C60">
        <v>8</v>
      </c>
      <c r="D60" s="22">
        <f>+E28</f>
        <v>25602</v>
      </c>
      <c r="E60" s="22">
        <f t="shared" si="11"/>
        <v>19638</v>
      </c>
      <c r="F60" s="22">
        <f t="shared" si="12"/>
        <v>18059</v>
      </c>
      <c r="G60" s="22">
        <f t="shared" si="13"/>
        <v>27915</v>
      </c>
      <c r="H60" s="22">
        <f t="shared" si="14"/>
        <v>23888</v>
      </c>
      <c r="I60" s="22">
        <f t="shared" si="15"/>
        <v>23383</v>
      </c>
      <c r="J60" s="22">
        <f t="shared" si="16"/>
        <v>18550</v>
      </c>
      <c r="K60" s="22">
        <f t="shared" si="17"/>
        <v>37952</v>
      </c>
      <c r="L60" s="22">
        <f t="shared" si="18"/>
        <v>18666</v>
      </c>
      <c r="M60" s="22">
        <f t="shared" si="19"/>
        <v>20134</v>
      </c>
      <c r="N60" s="22">
        <f t="shared" si="19"/>
        <v>19485</v>
      </c>
    </row>
    <row r="61" spans="3:19" x14ac:dyDescent="0.3">
      <c r="D61" s="22">
        <f t="shared" ref="D61:D62" si="23">+E29</f>
        <v>21577</v>
      </c>
      <c r="E61" s="22">
        <f t="shared" si="11"/>
        <v>23411</v>
      </c>
      <c r="F61" s="22">
        <f t="shared" si="12"/>
        <v>19130</v>
      </c>
      <c r="G61" s="22">
        <f t="shared" si="13"/>
        <v>21218</v>
      </c>
      <c r="H61" s="22">
        <f t="shared" si="14"/>
        <v>17752</v>
      </c>
      <c r="I61" s="22">
        <f t="shared" si="15"/>
        <v>19046</v>
      </c>
      <c r="J61" s="22">
        <f t="shared" si="16"/>
        <v>22159</v>
      </c>
      <c r="K61" s="22">
        <f t="shared" si="17"/>
        <v>23373</v>
      </c>
      <c r="L61" s="22">
        <f t="shared" si="18"/>
        <v>20542</v>
      </c>
      <c r="M61" s="22">
        <f t="shared" si="19"/>
        <v>17645</v>
      </c>
      <c r="N61" s="22">
        <f t="shared" si="19"/>
        <v>17152</v>
      </c>
    </row>
    <row r="62" spans="3:19" x14ac:dyDescent="0.3">
      <c r="D62" s="22">
        <f t="shared" si="23"/>
        <v>28647</v>
      </c>
      <c r="E62" s="22">
        <f t="shared" si="11"/>
        <v>19011</v>
      </c>
      <c r="F62" s="22">
        <f t="shared" si="12"/>
        <v>18939</v>
      </c>
      <c r="G62" s="22">
        <f t="shared" si="13"/>
        <v>21300</v>
      </c>
      <c r="H62" s="22">
        <f t="shared" si="14"/>
        <v>23553</v>
      </c>
      <c r="I62" s="22">
        <f t="shared" si="15"/>
        <v>17004</v>
      </c>
      <c r="J62" s="22">
        <f t="shared" si="16"/>
        <v>22189</v>
      </c>
      <c r="K62" s="22">
        <f t="shared" si="17"/>
        <v>26072</v>
      </c>
      <c r="L62" s="22">
        <f t="shared" si="18"/>
        <v>21519</v>
      </c>
      <c r="M62" s="22">
        <f t="shared" si="19"/>
        <v>17100</v>
      </c>
      <c r="N62" s="22">
        <f t="shared" si="19"/>
        <v>16096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42</v>
      </c>
      <c r="E66">
        <v>0</v>
      </c>
      <c r="F66">
        <f>+AVERAGE(N39:N50)</f>
        <v>17039.083333333332</v>
      </c>
      <c r="G66">
        <f>+STDEV(N39:N50)</f>
        <v>1856.3212133059521</v>
      </c>
      <c r="H66" t="str">
        <f>+D34</f>
        <v>LDH</v>
      </c>
      <c r="I66" t="str">
        <f>+D35</f>
        <v>2D-DIFF-R1</v>
      </c>
      <c r="J66" t="str">
        <f>+G34</f>
        <v>48h</v>
      </c>
    </row>
    <row r="67" spans="4:10" x14ac:dyDescent="0.3">
      <c r="D67" t="str">
        <f>D36</f>
        <v>fenofibric acid</v>
      </c>
      <c r="E67">
        <f>D37*1000</f>
        <v>299958.45711438829</v>
      </c>
      <c r="F67">
        <f>+AVERAGE(D39:D41)</f>
        <v>18406.333333333332</v>
      </c>
      <c r="G67">
        <f>+STDEV(D39:D41)</f>
        <v>2051.4386009172522</v>
      </c>
      <c r="H67" t="str">
        <f>+D34</f>
        <v>LDH</v>
      </c>
      <c r="I67" t="str">
        <f>+D35</f>
        <v>2D-DIFF-R1</v>
      </c>
      <c r="J67" t="str">
        <f>+G34</f>
        <v>48h</v>
      </c>
    </row>
    <row r="68" spans="4:10" x14ac:dyDescent="0.3">
      <c r="D68" t="str">
        <f>+D36</f>
        <v>fenofibric acid</v>
      </c>
      <c r="E68">
        <f t="shared" ref="E68:E76" si="24">+E67/10^0.5</f>
        <v>94855.192791140493</v>
      </c>
      <c r="F68">
        <f>+AVERAGE(E39:E41)</f>
        <v>17446.333333333332</v>
      </c>
      <c r="G68">
        <f>+STDEV(E39:E41)</f>
        <v>657.09689797877866</v>
      </c>
      <c r="H68" t="str">
        <f>+H67</f>
        <v>LDH</v>
      </c>
      <c r="I68" t="str">
        <f>+D35</f>
        <v>2D-DIFF-R1</v>
      </c>
      <c r="J68" t="str">
        <f>+G34</f>
        <v>48h</v>
      </c>
    </row>
    <row r="69" spans="4:10" x14ac:dyDescent="0.3">
      <c r="D69" t="str">
        <f>+D36</f>
        <v>fenofibric acid</v>
      </c>
      <c r="E69">
        <f t="shared" si="24"/>
        <v>29995.845711438826</v>
      </c>
      <c r="F69">
        <f>+AVERAGE(F39:F41)</f>
        <v>19119</v>
      </c>
      <c r="G69">
        <f>+STDEV(F39:F41)</f>
        <v>3243.7145373784051</v>
      </c>
      <c r="H69" t="str">
        <f>D34</f>
        <v>LDH</v>
      </c>
      <c r="I69" t="str">
        <f>+D35</f>
        <v>2D-DIFF-R1</v>
      </c>
      <c r="J69" t="str">
        <f>+G34</f>
        <v>48h</v>
      </c>
    </row>
    <row r="70" spans="4:10" x14ac:dyDescent="0.3">
      <c r="D70" t="str">
        <f>+D36</f>
        <v>fenofibric acid</v>
      </c>
      <c r="E70">
        <f t="shared" si="24"/>
        <v>9485.5192791140471</v>
      </c>
      <c r="F70">
        <f>+AVERAGE(G39:G41)</f>
        <v>17101.666666666668</v>
      </c>
      <c r="G70">
        <f>+STDEV(G39:G41)</f>
        <v>3164.3111941358284</v>
      </c>
      <c r="H70" t="str">
        <f>D34</f>
        <v>LDH</v>
      </c>
      <c r="I70" t="str">
        <f>+D35</f>
        <v>2D-DIFF-R1</v>
      </c>
      <c r="J70" t="str">
        <f>+G34</f>
        <v>48h</v>
      </c>
    </row>
    <row r="71" spans="4:10" x14ac:dyDescent="0.3">
      <c r="D71" t="str">
        <f>+D36</f>
        <v>fenofibric acid</v>
      </c>
      <c r="E71">
        <f t="shared" si="24"/>
        <v>2999.5845711438819</v>
      </c>
      <c r="F71">
        <f>+AVERAGE(H39:H41)</f>
        <v>19419.333333333332</v>
      </c>
      <c r="G71">
        <f>+STDEV(H39:H41)</f>
        <v>1693.4976626300177</v>
      </c>
      <c r="H71" t="str">
        <f>+D34</f>
        <v>LDH</v>
      </c>
      <c r="I71" t="str">
        <f>+D35</f>
        <v>2D-DIFF-R1</v>
      </c>
      <c r="J71" t="str">
        <f>+G34</f>
        <v>48h</v>
      </c>
    </row>
    <row r="72" spans="4:10" x14ac:dyDescent="0.3">
      <c r="D72" t="str">
        <f>+D36</f>
        <v>fenofibric acid</v>
      </c>
      <c r="E72">
        <f t="shared" si="24"/>
        <v>948.55192791140462</v>
      </c>
      <c r="F72">
        <f>+AVERAGE(I39:I41)</f>
        <v>17641</v>
      </c>
      <c r="G72">
        <f>+STDEV(I39:I41)</f>
        <v>831.64956562244413</v>
      </c>
      <c r="H72" t="str">
        <f>+D34</f>
        <v>LDH</v>
      </c>
      <c r="I72" t="str">
        <f>+D35</f>
        <v>2D-DIFF-R1</v>
      </c>
      <c r="J72" t="str">
        <f>+G34</f>
        <v>48h</v>
      </c>
    </row>
    <row r="73" spans="4:10" x14ac:dyDescent="0.3">
      <c r="D73" t="str">
        <f>+D36</f>
        <v>fenofibric acid</v>
      </c>
      <c r="E73">
        <f t="shared" si="24"/>
        <v>299.95845711438818</v>
      </c>
      <c r="F73">
        <f>+AVERAGE(J39:J41)</f>
        <v>19352.333333333332</v>
      </c>
      <c r="G73">
        <f>+STDEV(J39:J41)</f>
        <v>1371.8426780550799</v>
      </c>
      <c r="H73" t="str">
        <f>+D34</f>
        <v>LDH</v>
      </c>
      <c r="I73" t="str">
        <f>+D35</f>
        <v>2D-DIFF-R1</v>
      </c>
      <c r="J73" t="str">
        <f>+G34</f>
        <v>48h</v>
      </c>
    </row>
    <row r="74" spans="4:10" x14ac:dyDescent="0.3">
      <c r="D74" t="str">
        <f>+D36</f>
        <v>fenofibric acid</v>
      </c>
      <c r="E74">
        <f t="shared" si="24"/>
        <v>94.855192791140453</v>
      </c>
      <c r="F74">
        <f>+AVERAGE(K39:K41)</f>
        <v>16829.333333333332</v>
      </c>
      <c r="G74">
        <f>+STDEV(K39:K41)</f>
        <v>506.3164359699706</v>
      </c>
      <c r="H74" t="str">
        <f>+D34</f>
        <v>LDH</v>
      </c>
      <c r="I74" t="str">
        <f>+D35</f>
        <v>2D-DIFF-R1</v>
      </c>
      <c r="J74" t="str">
        <f>+G34</f>
        <v>48h</v>
      </c>
    </row>
    <row r="75" spans="4:10" x14ac:dyDescent="0.3">
      <c r="D75" t="str">
        <f>+D36</f>
        <v>fenofibric acid</v>
      </c>
      <c r="E75">
        <f t="shared" si="24"/>
        <v>29.995845711438815</v>
      </c>
      <c r="F75">
        <f>+AVERAGE(L39:L41)</f>
        <v>18204</v>
      </c>
      <c r="G75">
        <f>+STDEV(L39:L41)</f>
        <v>1905.0656156678699</v>
      </c>
      <c r="H75" t="str">
        <f>+D34</f>
        <v>LDH</v>
      </c>
      <c r="I75" t="str">
        <f>+D35</f>
        <v>2D-DIFF-R1</v>
      </c>
      <c r="J75" t="str">
        <f>+G34</f>
        <v>48h</v>
      </c>
    </row>
    <row r="76" spans="4:10" x14ac:dyDescent="0.3">
      <c r="D76" t="str">
        <f>+D36</f>
        <v>fenofibric acid</v>
      </c>
      <c r="E76">
        <f t="shared" si="24"/>
        <v>9.4855192791140439</v>
      </c>
      <c r="F76">
        <f>+AVERAGE(M39:M41)</f>
        <v>17368.666666666668</v>
      </c>
      <c r="G76">
        <f>+STDEV(M39:M41)</f>
        <v>2476.4903257096148</v>
      </c>
      <c r="H76" t="str">
        <f>+D34</f>
        <v>LDH</v>
      </c>
      <c r="I76" t="str">
        <f>+D35</f>
        <v>2D-DIFF-R1</v>
      </c>
      <c r="J76" t="str">
        <f>+G34</f>
        <v>48h</v>
      </c>
    </row>
    <row r="77" spans="4:10" x14ac:dyDescent="0.3">
      <c r="D77" t="str">
        <f>E36</f>
        <v>trovafloxacin</v>
      </c>
      <c r="E77">
        <f>+E37*1000</f>
        <v>300008.45195399359</v>
      </c>
      <c r="F77">
        <f>+AVERAGE(D42:D44)</f>
        <v>54841</v>
      </c>
      <c r="G77">
        <f>STDEV(D42:D44)</f>
        <v>2946.1681893605464</v>
      </c>
      <c r="H77" t="str">
        <f>+D34</f>
        <v>LDH</v>
      </c>
      <c r="I77" t="str">
        <f>+D35</f>
        <v>2D-DIFF-R1</v>
      </c>
      <c r="J77" t="str">
        <f>+G34</f>
        <v>48h</v>
      </c>
    </row>
    <row r="78" spans="4:10" x14ac:dyDescent="0.3">
      <c r="D78" t="str">
        <f>E36</f>
        <v>trovafloxacin</v>
      </c>
      <c r="E78">
        <f t="shared" ref="E78:E86" si="25">+E77/10^0.5</f>
        <v>94871.002547581244</v>
      </c>
      <c r="F78">
        <f>+AVERAGE(E42:E44)</f>
        <v>49819.333333333336</v>
      </c>
      <c r="G78">
        <f>STDEV(E42:E44)</f>
        <v>12392.249768840746</v>
      </c>
      <c r="H78" t="str">
        <f>+D34</f>
        <v>LDH</v>
      </c>
      <c r="I78" t="str">
        <f>+D35</f>
        <v>2D-DIFF-R1</v>
      </c>
      <c r="J78" t="str">
        <f>+G34</f>
        <v>48h</v>
      </c>
    </row>
    <row r="79" spans="4:10" x14ac:dyDescent="0.3">
      <c r="D79" t="str">
        <f>E36</f>
        <v>trovafloxacin</v>
      </c>
      <c r="E79">
        <f t="shared" si="25"/>
        <v>30000.845195399354</v>
      </c>
      <c r="F79">
        <f>+AVERAGE(F42:F44)</f>
        <v>32701</v>
      </c>
      <c r="G79">
        <f>STDEV(F42:F44)</f>
        <v>2936.7231738793494</v>
      </c>
      <c r="H79" t="str">
        <f>+D34</f>
        <v>LDH</v>
      </c>
      <c r="I79" t="str">
        <f>+D35</f>
        <v>2D-DIFF-R1</v>
      </c>
      <c r="J79" t="str">
        <f>+G34</f>
        <v>48h</v>
      </c>
    </row>
    <row r="80" spans="4:10" x14ac:dyDescent="0.3">
      <c r="D80" t="str">
        <f>E36</f>
        <v>trovafloxacin</v>
      </c>
      <c r="E80">
        <f t="shared" si="25"/>
        <v>9487.1002547581229</v>
      </c>
      <c r="F80">
        <f>+AVERAGE(G42:G44)</f>
        <v>18561.666666666668</v>
      </c>
      <c r="G80">
        <f>STDEV(G42:G44)</f>
        <v>5691.0653952782259</v>
      </c>
      <c r="H80" t="str">
        <f>+D34</f>
        <v>LDH</v>
      </c>
      <c r="I80" t="str">
        <f>+D35</f>
        <v>2D-DIFF-R1</v>
      </c>
      <c r="J80" t="str">
        <f>+G34</f>
        <v>48h</v>
      </c>
    </row>
    <row r="81" spans="4:10" x14ac:dyDescent="0.3">
      <c r="D81" t="str">
        <f>E36</f>
        <v>trovafloxacin</v>
      </c>
      <c r="E81">
        <f t="shared" si="25"/>
        <v>3000.0845195399352</v>
      </c>
      <c r="F81">
        <f>+AVERAGE(H42:H44)</f>
        <v>15841.666666666666</v>
      </c>
      <c r="G81">
        <f>STDEV(H42:H44)</f>
        <v>522.48668244591011</v>
      </c>
      <c r="H81" t="str">
        <f>+D34</f>
        <v>LDH</v>
      </c>
      <c r="I81" t="str">
        <f>+D35</f>
        <v>2D-DIFF-R1</v>
      </c>
      <c r="J81" t="str">
        <f>+G34</f>
        <v>48h</v>
      </c>
    </row>
    <row r="82" spans="4:10" x14ac:dyDescent="0.3">
      <c r="D82" t="str">
        <f>E36</f>
        <v>trovafloxacin</v>
      </c>
      <c r="E82">
        <f t="shared" si="25"/>
        <v>948.71002547581224</v>
      </c>
      <c r="F82">
        <f>+AVERAGE(I42:I44)</f>
        <v>18954</v>
      </c>
      <c r="G82">
        <f>STDEV(I42:I44)</f>
        <v>2117.159417710438</v>
      </c>
      <c r="H82" t="str">
        <f>+D34</f>
        <v>LDH</v>
      </c>
      <c r="I82" t="str">
        <f>+D35</f>
        <v>2D-DIFF-R1</v>
      </c>
      <c r="J82" t="str">
        <f>+G34</f>
        <v>48h</v>
      </c>
    </row>
    <row r="83" spans="4:10" x14ac:dyDescent="0.3">
      <c r="D83" t="str">
        <f>E36</f>
        <v>trovafloxacin</v>
      </c>
      <c r="E83">
        <f t="shared" si="25"/>
        <v>300.00845195399347</v>
      </c>
      <c r="F83">
        <f>+AVERAGE(J42:J44)</f>
        <v>20642.666666666668</v>
      </c>
      <c r="G83">
        <f>STDEV(J42:J44)</f>
        <v>3581.7727919751378</v>
      </c>
      <c r="H83" t="str">
        <f>+D34</f>
        <v>LDH</v>
      </c>
      <c r="I83" t="str">
        <f>+D35</f>
        <v>2D-DIFF-R1</v>
      </c>
      <c r="J83" t="str">
        <f>+G34</f>
        <v>48h</v>
      </c>
    </row>
    <row r="84" spans="4:10" x14ac:dyDescent="0.3">
      <c r="D84" t="str">
        <f>E36</f>
        <v>trovafloxacin</v>
      </c>
      <c r="E84">
        <f t="shared" si="25"/>
        <v>94.871002547581213</v>
      </c>
      <c r="F84">
        <f>+AVERAGE(K42:K44)</f>
        <v>18858</v>
      </c>
      <c r="G84">
        <f>STDEV(K42:K44)</f>
        <v>1061.9844631631859</v>
      </c>
      <c r="H84" t="str">
        <f>+D34</f>
        <v>LDH</v>
      </c>
      <c r="I84" t="str">
        <f>+D35</f>
        <v>2D-DIFF-R1</v>
      </c>
      <c r="J84" t="str">
        <f>+G34</f>
        <v>48h</v>
      </c>
    </row>
    <row r="85" spans="4:10" x14ac:dyDescent="0.3">
      <c r="D85" t="str">
        <f>E36</f>
        <v>trovafloxacin</v>
      </c>
      <c r="E85">
        <f t="shared" si="25"/>
        <v>30.000845195399346</v>
      </c>
      <c r="F85">
        <f>+AVERAGE(L42:L44)</f>
        <v>19974.666666666668</v>
      </c>
      <c r="G85">
        <f>STDEV(L42:L44)</f>
        <v>3032.7441918720037</v>
      </c>
      <c r="H85" t="str">
        <f>+D34</f>
        <v>LDH</v>
      </c>
      <c r="I85" t="str">
        <f>+D35</f>
        <v>2D-DIFF-R1</v>
      </c>
      <c r="J85" t="str">
        <f>+G34</f>
        <v>48h</v>
      </c>
    </row>
    <row r="86" spans="4:10" x14ac:dyDescent="0.3">
      <c r="D86" t="str">
        <f>E36</f>
        <v>trovafloxacin</v>
      </c>
      <c r="E86">
        <f t="shared" si="25"/>
        <v>9.4871002547581202</v>
      </c>
      <c r="F86">
        <f>+AVERAGE(M42:M44)</f>
        <v>16629.666666666668</v>
      </c>
      <c r="G86">
        <f>STDEV(M42:M44)</f>
        <v>300.29374507860354</v>
      </c>
      <c r="H86" t="str">
        <f>+D34</f>
        <v>LDH</v>
      </c>
      <c r="I86" t="str">
        <f>+D35</f>
        <v>2D-DIFF-R1</v>
      </c>
      <c r="J86" t="str">
        <f>+G34</f>
        <v>48h</v>
      </c>
    </row>
    <row r="87" spans="4:10" x14ac:dyDescent="0.3">
      <c r="D87" t="str">
        <f>F36</f>
        <v>caffeine</v>
      </c>
      <c r="E87">
        <f>F37*1000</f>
        <v>299970.27294595109</v>
      </c>
      <c r="F87">
        <f>+AVERAGE(D45:D47)</f>
        <v>19177.666666666668</v>
      </c>
      <c r="G87">
        <f>+STDEV(D45:D47)</f>
        <v>584.45045413048774</v>
      </c>
      <c r="H87" t="str">
        <f>+D34</f>
        <v>LDH</v>
      </c>
      <c r="I87" t="str">
        <f>+D35</f>
        <v>2D-DIFF-R1</v>
      </c>
      <c r="J87" t="str">
        <f>+G34</f>
        <v>48h</v>
      </c>
    </row>
    <row r="88" spans="4:10" x14ac:dyDescent="0.3">
      <c r="D88" t="str">
        <f>F36</f>
        <v>caffeine</v>
      </c>
      <c r="E88">
        <f>+E87/10^0.5</f>
        <v>94858.929285159218</v>
      </c>
      <c r="F88">
        <f>+AVERAGE(E45:E47)</f>
        <v>18163.666666666668</v>
      </c>
      <c r="G88">
        <f>+STDEV(E45:E47)</f>
        <v>817.29452055751199</v>
      </c>
      <c r="H88" t="str">
        <f>+D34</f>
        <v>LDH</v>
      </c>
      <c r="I88" t="str">
        <f>+D35</f>
        <v>2D-DIFF-R1</v>
      </c>
      <c r="J88" t="str">
        <f>+G34</f>
        <v>48h</v>
      </c>
    </row>
    <row r="89" spans="4:10" x14ac:dyDescent="0.3">
      <c r="D89" t="str">
        <f>F36</f>
        <v>caffeine</v>
      </c>
      <c r="E89">
        <f t="shared" ref="E89:E96" si="26">+E88/10^0.5</f>
        <v>29997.027294595104</v>
      </c>
      <c r="F89">
        <f>+AVERAGE(F45:F47)</f>
        <v>17916</v>
      </c>
      <c r="G89">
        <f>+STDEV(F45:F47)</f>
        <v>1976.3650978500912</v>
      </c>
      <c r="H89" t="str">
        <f>+D34</f>
        <v>LDH</v>
      </c>
      <c r="I89" t="str">
        <f>+D35</f>
        <v>2D-DIFF-R1</v>
      </c>
      <c r="J89" t="str">
        <f>+G34</f>
        <v>48h</v>
      </c>
    </row>
    <row r="90" spans="4:10" x14ac:dyDescent="0.3">
      <c r="D90" t="str">
        <f>F36</f>
        <v>caffeine</v>
      </c>
      <c r="E90">
        <f t="shared" si="26"/>
        <v>9485.8929285159211</v>
      </c>
      <c r="F90">
        <f>+AVERAGE(G45:G47)</f>
        <v>20486</v>
      </c>
      <c r="G90">
        <f>+STDEV(G45:G47)</f>
        <v>1971.731219005268</v>
      </c>
      <c r="H90" t="str">
        <f>+D34</f>
        <v>LDH</v>
      </c>
      <c r="I90" t="str">
        <f>+D35</f>
        <v>2D-DIFF-R1</v>
      </c>
      <c r="J90" t="str">
        <f>+G34</f>
        <v>48h</v>
      </c>
    </row>
    <row r="91" spans="4:10" x14ac:dyDescent="0.3">
      <c r="D91" t="str">
        <f>F36</f>
        <v>caffeine</v>
      </c>
      <c r="E91">
        <f t="shared" si="26"/>
        <v>2999.70272945951</v>
      </c>
      <c r="F91">
        <f>+AVERAGE(H45:H47)</f>
        <v>17603.333333333332</v>
      </c>
      <c r="G91">
        <f>+STDEV(H45:H47)</f>
        <v>1109.7983300281783</v>
      </c>
      <c r="H91" t="str">
        <f>+D34</f>
        <v>LDH</v>
      </c>
      <c r="I91" t="str">
        <f>+D35</f>
        <v>2D-DIFF-R1</v>
      </c>
      <c r="J91" t="str">
        <f>+G34</f>
        <v>48h</v>
      </c>
    </row>
    <row r="92" spans="4:10" x14ac:dyDescent="0.3">
      <c r="D92" t="str">
        <f>F36</f>
        <v>caffeine</v>
      </c>
      <c r="E92">
        <f t="shared" si="26"/>
        <v>948.58929285159195</v>
      </c>
      <c r="F92">
        <f>+AVERAGE(I45:I47)</f>
        <v>20520</v>
      </c>
      <c r="G92">
        <f>+STDEV(I45:I47)</f>
        <v>1730.5293987679031</v>
      </c>
      <c r="H92" t="str">
        <f>+D34</f>
        <v>LDH</v>
      </c>
      <c r="I92" t="str">
        <f>+D35</f>
        <v>2D-DIFF-R1</v>
      </c>
      <c r="J92" t="str">
        <f>+G34</f>
        <v>48h</v>
      </c>
    </row>
    <row r="93" spans="4:10" x14ac:dyDescent="0.3">
      <c r="D93" t="str">
        <f>F36</f>
        <v>caffeine</v>
      </c>
      <c r="E93">
        <f t="shared" si="26"/>
        <v>299.97027294595097</v>
      </c>
      <c r="F93">
        <f>+AVERAGE(J45:J47)</f>
        <v>18162</v>
      </c>
      <c r="G93">
        <f>+STDEV(J45:J47)</f>
        <v>1859.2517312080147</v>
      </c>
      <c r="H93" t="str">
        <f>+D34</f>
        <v>LDH</v>
      </c>
      <c r="I93" t="str">
        <f>+D35</f>
        <v>2D-DIFF-R1</v>
      </c>
      <c r="J93" t="str">
        <f>+G34</f>
        <v>48h</v>
      </c>
    </row>
    <row r="94" spans="4:10" x14ac:dyDescent="0.3">
      <c r="D94" t="str">
        <f>F36</f>
        <v>caffeine</v>
      </c>
      <c r="E94">
        <f t="shared" si="26"/>
        <v>94.858929285159192</v>
      </c>
      <c r="F94">
        <f>+AVERAGE(K45:K47)</f>
        <v>17168.666666666668</v>
      </c>
      <c r="G94">
        <f>+STDEV(K45:K47)</f>
        <v>3101.2530263319877</v>
      </c>
      <c r="H94" t="str">
        <f>+D34</f>
        <v>LDH</v>
      </c>
      <c r="I94" t="str">
        <f>+D35</f>
        <v>2D-DIFF-R1</v>
      </c>
      <c r="J94" t="str">
        <f>+G34</f>
        <v>48h</v>
      </c>
    </row>
    <row r="95" spans="4:10" x14ac:dyDescent="0.3">
      <c r="D95" t="str">
        <f>F36</f>
        <v>caffeine</v>
      </c>
      <c r="E95">
        <f t="shared" si="26"/>
        <v>29.997027294595096</v>
      </c>
      <c r="F95">
        <f>+AVERAGE(L45:L47)</f>
        <v>18790.333333333332</v>
      </c>
      <c r="G95">
        <f>+STDEV(L45:L47)</f>
        <v>1387.9514881051618</v>
      </c>
      <c r="H95" t="str">
        <f>+D34</f>
        <v>LDH</v>
      </c>
      <c r="I95" t="str">
        <f>+D35</f>
        <v>2D-DIFF-R1</v>
      </c>
      <c r="J95" t="str">
        <f>+G34</f>
        <v>48h</v>
      </c>
    </row>
    <row r="96" spans="4:10" x14ac:dyDescent="0.3">
      <c r="D96" t="str">
        <f>F36</f>
        <v>caffeine</v>
      </c>
      <c r="E96">
        <f t="shared" si="26"/>
        <v>9.4858929285159181</v>
      </c>
      <c r="F96">
        <f>+AVERAGE(M45:M47)</f>
        <v>15843.333333333334</v>
      </c>
      <c r="G96">
        <f>+STDEV(M45:M47)</f>
        <v>1153.8757876536511</v>
      </c>
      <c r="H96" t="str">
        <f>+D34</f>
        <v>LDH</v>
      </c>
      <c r="I96" t="str">
        <f>+D35</f>
        <v>2D-DIFF-R1</v>
      </c>
      <c r="J96" t="str">
        <f>+G34</f>
        <v>48h</v>
      </c>
    </row>
    <row r="97" spans="4:10" x14ac:dyDescent="0.3">
      <c r="D97" t="str">
        <f>+G36</f>
        <v>valproic acid</v>
      </c>
      <c r="E97">
        <f>+G37*1000</f>
        <v>300769.70742089726</v>
      </c>
      <c r="F97">
        <f>+AVERAGE(D48:D50)</f>
        <v>20296</v>
      </c>
      <c r="G97">
        <f>+STDEV(D48:D50)</f>
        <v>1415.1950395616852</v>
      </c>
      <c r="H97" t="str">
        <f>+D34</f>
        <v>LDH</v>
      </c>
      <c r="I97" t="str">
        <f>+D35</f>
        <v>2D-DIFF-R1</v>
      </c>
      <c r="J97" t="str">
        <f>+G34</f>
        <v>48h</v>
      </c>
    </row>
    <row r="98" spans="4:10" x14ac:dyDescent="0.3">
      <c r="D98" t="str">
        <f>+G36</f>
        <v>valproic acid</v>
      </c>
      <c r="E98">
        <f>+E97/10^0.5</f>
        <v>95111.732663248302</v>
      </c>
      <c r="F98">
        <f>+AVERAGE(E48:E50)</f>
        <v>18570.333333333332</v>
      </c>
      <c r="G98">
        <f>+STDEV(E48:E50)</f>
        <v>1828.5120544676029</v>
      </c>
      <c r="H98" t="str">
        <f>+D34</f>
        <v>LDH</v>
      </c>
      <c r="I98" t="str">
        <f>+D35</f>
        <v>2D-DIFF-R1</v>
      </c>
      <c r="J98" t="str">
        <f>+G34</f>
        <v>48h</v>
      </c>
    </row>
    <row r="99" spans="4:10" x14ac:dyDescent="0.3">
      <c r="D99" t="str">
        <f>+G36</f>
        <v>valproic acid</v>
      </c>
      <c r="E99">
        <f t="shared" ref="E99:E106" si="27">+E98/10^0.5</f>
        <v>30076.970742089725</v>
      </c>
      <c r="F99">
        <f>+AVERAGE(F48:F50)</f>
        <v>18753.666666666668</v>
      </c>
      <c r="G99">
        <f>+STDEV(F48:F50)</f>
        <v>1048.5420036094565</v>
      </c>
      <c r="H99" t="str">
        <f>+D34</f>
        <v>LDH</v>
      </c>
      <c r="I99" t="str">
        <f>+D35</f>
        <v>2D-DIFF-R1</v>
      </c>
      <c r="J99" t="str">
        <f>+G34</f>
        <v>48h</v>
      </c>
    </row>
    <row r="100" spans="4:10" x14ac:dyDescent="0.3">
      <c r="D100" t="str">
        <f>+G36</f>
        <v>valproic acid</v>
      </c>
      <c r="E100">
        <f t="shared" si="27"/>
        <v>9511.1732663248295</v>
      </c>
      <c r="F100">
        <f>+AVERAGE(G48:G50)</f>
        <v>22961</v>
      </c>
      <c r="G100">
        <f>+STDEV(G48:G50)</f>
        <v>6774.3494890653519</v>
      </c>
      <c r="H100" t="str">
        <f>+D34</f>
        <v>LDH</v>
      </c>
      <c r="I100" t="str">
        <f>+D35</f>
        <v>2D-DIFF-R1</v>
      </c>
      <c r="J100" t="str">
        <f>+G34</f>
        <v>48h</v>
      </c>
    </row>
    <row r="101" spans="4:10" x14ac:dyDescent="0.3">
      <c r="D101" t="str">
        <f>+G36</f>
        <v>valproic acid</v>
      </c>
      <c r="E101">
        <f t="shared" si="27"/>
        <v>3007.697074208972</v>
      </c>
      <c r="F101">
        <f>+AVERAGE(H48:H50)</f>
        <v>19612</v>
      </c>
      <c r="G101">
        <f>+STDEV(H48:H50)</f>
        <v>1343.5561022897407</v>
      </c>
      <c r="H101" t="str">
        <f>+D34</f>
        <v>LDH</v>
      </c>
      <c r="I101" t="str">
        <f>+D35</f>
        <v>2D-DIFF-R1</v>
      </c>
      <c r="J101" t="str">
        <f>+G34</f>
        <v>48h</v>
      </c>
    </row>
    <row r="102" spans="4:10" x14ac:dyDescent="0.3">
      <c r="D102" t="str">
        <f>+G36</f>
        <v>valproic acid</v>
      </c>
      <c r="E102">
        <f t="shared" si="27"/>
        <v>951.11732663248279</v>
      </c>
      <c r="F102">
        <f>+AVERAGE(I48:I50)</f>
        <v>18625</v>
      </c>
      <c r="G102">
        <f>+STDEV(I48:I50)</f>
        <v>1052.292259783374</v>
      </c>
      <c r="H102" t="str">
        <f>+D34</f>
        <v>LDH</v>
      </c>
      <c r="I102" t="str">
        <f>+D35</f>
        <v>2D-DIFF-R1</v>
      </c>
      <c r="J102" t="str">
        <f>+G34</f>
        <v>48h</v>
      </c>
    </row>
    <row r="103" spans="4:10" x14ac:dyDescent="0.3">
      <c r="D103" t="str">
        <f>+G36</f>
        <v>valproic acid</v>
      </c>
      <c r="E103">
        <f t="shared" si="27"/>
        <v>300.76970742089719</v>
      </c>
      <c r="F103">
        <f>+AVERAGE(J48:J50)</f>
        <v>22860.666666666668</v>
      </c>
      <c r="G103">
        <f>+STDEV(J48:J50)</f>
        <v>7891.3852607342251</v>
      </c>
      <c r="H103" t="str">
        <f>+D34</f>
        <v>LDH</v>
      </c>
      <c r="I103" t="str">
        <f>+D35</f>
        <v>2D-DIFF-R1</v>
      </c>
      <c r="J103" t="str">
        <f>+G34</f>
        <v>48h</v>
      </c>
    </row>
    <row r="104" spans="4:10" x14ac:dyDescent="0.3">
      <c r="D104" t="str">
        <f>+G36</f>
        <v>valproic acid</v>
      </c>
      <c r="E104">
        <f t="shared" si="27"/>
        <v>95.111732663248276</v>
      </c>
      <c r="F104">
        <f>+AVERAGE(K48:K50)</f>
        <v>19129.333333333332</v>
      </c>
      <c r="G104">
        <f>+STDEV(K48:K50)</f>
        <v>1673.671811716184</v>
      </c>
      <c r="H104" t="str">
        <f>+D34</f>
        <v>LDH</v>
      </c>
      <c r="I104" t="str">
        <f>+D35</f>
        <v>2D-DIFF-R1</v>
      </c>
      <c r="J104" t="str">
        <f>+G34</f>
        <v>48h</v>
      </c>
    </row>
    <row r="105" spans="4:10" x14ac:dyDescent="0.3">
      <c r="D105" t="str">
        <f>+G36</f>
        <v>valproic acid</v>
      </c>
      <c r="E105">
        <f t="shared" si="27"/>
        <v>30.076970742089717</v>
      </c>
      <c r="F105">
        <f>+AVERAGE(L48:L50)</f>
        <v>17385.666666666668</v>
      </c>
      <c r="G105">
        <f>+STDEV(L48:L50)</f>
        <v>254.94574586239585</v>
      </c>
      <c r="H105" t="str">
        <f>+D34</f>
        <v>LDH</v>
      </c>
      <c r="I105" t="str">
        <f>+D35</f>
        <v>2D-DIFF-R1</v>
      </c>
      <c r="J105" t="str">
        <f>+G34</f>
        <v>48h</v>
      </c>
    </row>
    <row r="106" spans="4:10" x14ac:dyDescent="0.3">
      <c r="D106" t="str">
        <f>+G36</f>
        <v>valproic acid</v>
      </c>
      <c r="E106">
        <f t="shared" si="27"/>
        <v>9.5111732663248265</v>
      </c>
      <c r="F106">
        <f>+AVERAGE(M48:M50)</f>
        <v>17336.333333333332</v>
      </c>
      <c r="G106">
        <f>+STDEV(M48:M50)</f>
        <v>451.31068382360871</v>
      </c>
      <c r="H106" t="str">
        <f>+D34</f>
        <v>LDH</v>
      </c>
      <c r="I106" t="str">
        <f>+D35</f>
        <v>2D-DIFF-R1</v>
      </c>
      <c r="J106" t="str">
        <f>+G34</f>
        <v>48h</v>
      </c>
    </row>
    <row r="107" spans="4:10" x14ac:dyDescent="0.3">
      <c r="D107" t="str">
        <f>+H36</f>
        <v>omeprazole</v>
      </c>
      <c r="E107">
        <f>H37*1000</f>
        <v>299967.94298631273</v>
      </c>
      <c r="F107">
        <f>+AVERAGE(D51:D53)</f>
        <v>24716.666666666668</v>
      </c>
      <c r="G107">
        <f>+STDEV(D51:D53)</f>
        <v>1231.5211461170018</v>
      </c>
      <c r="H107" t="str">
        <f>+D34</f>
        <v>LDH</v>
      </c>
      <c r="I107" t="str">
        <f>+D35</f>
        <v>2D-DIFF-R1</v>
      </c>
      <c r="J107" t="str">
        <f>+G34</f>
        <v>48h</v>
      </c>
    </row>
    <row r="108" spans="4:10" x14ac:dyDescent="0.3">
      <c r="D108" t="str">
        <f>+H36</f>
        <v>omeprazole</v>
      </c>
      <c r="E108">
        <f>+E107/10^0.5</f>
        <v>94858.192487227876</v>
      </c>
      <c r="F108">
        <f>+AVERAGE(E51:E53)</f>
        <v>22435.333333333332</v>
      </c>
      <c r="G108">
        <f>+STDEV(E51:E53)</f>
        <v>1192.753257523673</v>
      </c>
      <c r="H108" t="str">
        <f>+D34</f>
        <v>LDH</v>
      </c>
      <c r="I108" t="str">
        <f>+D35</f>
        <v>2D-DIFF-R1</v>
      </c>
      <c r="J108" t="str">
        <f>+G34</f>
        <v>48h</v>
      </c>
    </row>
    <row r="109" spans="4:10" x14ac:dyDescent="0.3">
      <c r="D109" t="str">
        <f>+H36</f>
        <v>omeprazole</v>
      </c>
      <c r="E109">
        <f t="shared" ref="E109:E116" si="28">+E108/10^0.5</f>
        <v>29996.79429863127</v>
      </c>
      <c r="F109">
        <f>+AVERAGE(F51:F53)</f>
        <v>21969</v>
      </c>
      <c r="G109">
        <f>+STDEV(F51:F53)</f>
        <v>6647.6155875622053</v>
      </c>
      <c r="H109" t="str">
        <f>+D34</f>
        <v>LDH</v>
      </c>
      <c r="I109" t="str">
        <f>+D35</f>
        <v>2D-DIFF-R1</v>
      </c>
      <c r="J109" t="str">
        <f>+G34</f>
        <v>48h</v>
      </c>
    </row>
    <row r="110" spans="4:10" x14ac:dyDescent="0.3">
      <c r="D110" t="str">
        <f>+H36</f>
        <v>omeprazole</v>
      </c>
      <c r="E110">
        <f t="shared" si="28"/>
        <v>9485.8192487227861</v>
      </c>
      <c r="F110">
        <f>+AVERAGE(G51:G53)</f>
        <v>18452.333333333332</v>
      </c>
      <c r="G110">
        <f>+STDEV(G51:G53)</f>
        <v>5067.9003870768129</v>
      </c>
      <c r="H110" t="str">
        <f>+D34</f>
        <v>LDH</v>
      </c>
      <c r="I110" t="str">
        <f>+D35</f>
        <v>2D-DIFF-R1</v>
      </c>
      <c r="J110" t="str">
        <f>+G34</f>
        <v>48h</v>
      </c>
    </row>
    <row r="111" spans="4:10" x14ac:dyDescent="0.3">
      <c r="D111" t="str">
        <f>+H36</f>
        <v>omeprazole</v>
      </c>
      <c r="E111">
        <f t="shared" si="28"/>
        <v>2999.6794298631266</v>
      </c>
      <c r="F111">
        <f>+AVERAGE(H51:H53)</f>
        <v>18831</v>
      </c>
      <c r="G111">
        <f>+STDEV(H51:H53)</f>
        <v>2418.354192420953</v>
      </c>
      <c r="H111" t="str">
        <f>+D34</f>
        <v>LDH</v>
      </c>
      <c r="I111" t="str">
        <f>+D35</f>
        <v>2D-DIFF-R1</v>
      </c>
      <c r="J111" t="str">
        <f>+G34</f>
        <v>48h</v>
      </c>
    </row>
    <row r="112" spans="4:10" x14ac:dyDescent="0.3">
      <c r="D112" t="str">
        <f>+H36</f>
        <v>omeprazole</v>
      </c>
      <c r="E112">
        <f t="shared" si="28"/>
        <v>948.58192487227859</v>
      </c>
      <c r="F112">
        <f>+AVERAGE(I51:I53)</f>
        <v>19552.333333333332</v>
      </c>
      <c r="G112">
        <f>+STDEV(I51:I53)</f>
        <v>3180.3792750760676</v>
      </c>
      <c r="H112" t="str">
        <f>+D34</f>
        <v>LDH</v>
      </c>
      <c r="I112" t="str">
        <f>+D35</f>
        <v>2D-DIFF-R1</v>
      </c>
      <c r="J112" t="str">
        <f>+G34</f>
        <v>48h</v>
      </c>
    </row>
    <row r="113" spans="4:10" x14ac:dyDescent="0.3">
      <c r="D113" t="str">
        <f>+H36</f>
        <v>omeprazole</v>
      </c>
      <c r="E113">
        <f t="shared" si="28"/>
        <v>299.96794298631261</v>
      </c>
      <c r="F113">
        <f>+AVERAGE(J51:J53)</f>
        <v>18860.333333333332</v>
      </c>
      <c r="G113">
        <f>+STDEV(J51:J53)</f>
        <v>1975.5883511838526</v>
      </c>
      <c r="H113" t="str">
        <f>+D34</f>
        <v>LDH</v>
      </c>
      <c r="I113" t="str">
        <f>+D35</f>
        <v>2D-DIFF-R1</v>
      </c>
      <c r="J113" t="str">
        <f>+G34</f>
        <v>48h</v>
      </c>
    </row>
    <row r="114" spans="4:10" x14ac:dyDescent="0.3">
      <c r="D114" t="str">
        <f>+H36</f>
        <v>omeprazole</v>
      </c>
      <c r="E114">
        <f t="shared" si="28"/>
        <v>94.858192487227839</v>
      </c>
      <c r="F114">
        <f>+AVERAGE(K51:K53)</f>
        <v>17179</v>
      </c>
      <c r="G114">
        <f>+STDEV(K51:K53)</f>
        <v>1540.0243504568361</v>
      </c>
      <c r="H114" t="str">
        <f>+D34</f>
        <v>LDH</v>
      </c>
      <c r="I114" t="str">
        <f>+D35</f>
        <v>2D-DIFF-R1</v>
      </c>
      <c r="J114" t="str">
        <f>+G34</f>
        <v>48h</v>
      </c>
    </row>
    <row r="115" spans="4:10" x14ac:dyDescent="0.3">
      <c r="D115" t="str">
        <f>+H36</f>
        <v>omeprazole</v>
      </c>
      <c r="E115">
        <f t="shared" si="28"/>
        <v>29.996794298631258</v>
      </c>
      <c r="F115">
        <f>+AVERAGE(L51:L53)</f>
        <v>21178</v>
      </c>
      <c r="G115">
        <f>+STDEV(L51:L53)</f>
        <v>3569.9480388375405</v>
      </c>
      <c r="H115" t="str">
        <f>+D34</f>
        <v>LDH</v>
      </c>
      <c r="I115" t="str">
        <f>+D35</f>
        <v>2D-DIFF-R1</v>
      </c>
      <c r="J115" t="str">
        <f>+G34</f>
        <v>48h</v>
      </c>
    </row>
    <row r="116" spans="4:10" x14ac:dyDescent="0.3">
      <c r="D116" t="str">
        <f>+H36</f>
        <v>omeprazole</v>
      </c>
      <c r="E116">
        <f t="shared" si="28"/>
        <v>9.4858192487227821</v>
      </c>
      <c r="F116">
        <f>+AVERAGE(M51:M53)</f>
        <v>16352.333333333334</v>
      </c>
      <c r="G116">
        <f>+STDEV(M51:M53)</f>
        <v>682.57478222780355</v>
      </c>
      <c r="H116" t="str">
        <f>+D34</f>
        <v>LDH</v>
      </c>
      <c r="I116" t="str">
        <f>+D35</f>
        <v>2D-DIFF-R1</v>
      </c>
      <c r="J116" t="str">
        <f>+G34</f>
        <v>48h</v>
      </c>
    </row>
    <row r="117" spans="4:10" x14ac:dyDescent="0.3">
      <c r="D117" t="str">
        <f>+I36</f>
        <v>levofloxacin</v>
      </c>
      <c r="E117">
        <f>+I37*1000</f>
        <v>299952.48257595772</v>
      </c>
      <c r="F117">
        <f>+AVERAGE(D54:D56)</f>
        <v>16431.333333333332</v>
      </c>
      <c r="G117">
        <f>+STDEV(D54:D56)</f>
        <v>1016.6102170120726</v>
      </c>
      <c r="H117" t="str">
        <f>+D34</f>
        <v>LDH</v>
      </c>
      <c r="I117" t="str">
        <f>+D35</f>
        <v>2D-DIFF-R1</v>
      </c>
      <c r="J117" t="str">
        <f>+G34</f>
        <v>48h</v>
      </c>
    </row>
    <row r="118" spans="4:10" x14ac:dyDescent="0.3">
      <c r="D118" t="str">
        <f>+I36</f>
        <v>levofloxacin</v>
      </c>
      <c r="E118">
        <f>+E117/10^0.5</f>
        <v>94853.30347619961</v>
      </c>
      <c r="F118">
        <f>+AVERAGE(E54:E56)</f>
        <v>18201</v>
      </c>
      <c r="G118">
        <f>+STDEV(E54:E56)</f>
        <v>2313.002594032268</v>
      </c>
      <c r="H118" t="str">
        <f>+D34</f>
        <v>LDH</v>
      </c>
      <c r="I118" t="str">
        <f>+D35</f>
        <v>2D-DIFF-R1</v>
      </c>
      <c r="J118" t="str">
        <f>+G34</f>
        <v>48h</v>
      </c>
    </row>
    <row r="119" spans="4:10" x14ac:dyDescent="0.3">
      <c r="D119" t="str">
        <f>+I36</f>
        <v>levofloxacin</v>
      </c>
      <c r="E119">
        <f t="shared" ref="E119:E126" si="29">+E118/10^0.5</f>
        <v>29995.248257595769</v>
      </c>
      <c r="F119">
        <f>+AVERAGE(F54:F56)</f>
        <v>15601.666666666666</v>
      </c>
      <c r="G119">
        <f>+STDEV(F54:F56)</f>
        <v>1276.8102182130801</v>
      </c>
      <c r="H119" t="str">
        <f>+D34</f>
        <v>LDH</v>
      </c>
      <c r="I119" t="str">
        <f>+D35</f>
        <v>2D-DIFF-R1</v>
      </c>
      <c r="J119" t="str">
        <f>+G34</f>
        <v>48h</v>
      </c>
    </row>
    <row r="120" spans="4:10" x14ac:dyDescent="0.3">
      <c r="D120" t="str">
        <f>+I36</f>
        <v>levofloxacin</v>
      </c>
      <c r="E120">
        <f t="shared" si="29"/>
        <v>9485.3303476199599</v>
      </c>
      <c r="F120">
        <f>+AVERAGE(G54:G56)</f>
        <v>18934.666666666668</v>
      </c>
      <c r="G120">
        <f>+STDEV(G54:G56)</f>
        <v>2225.7630901183834</v>
      </c>
      <c r="H120" t="str">
        <f>+D34</f>
        <v>LDH</v>
      </c>
      <c r="I120" t="str">
        <f>+D35</f>
        <v>2D-DIFF-R1</v>
      </c>
      <c r="J120" t="str">
        <f>+G34</f>
        <v>48h</v>
      </c>
    </row>
    <row r="121" spans="4:10" x14ac:dyDescent="0.3">
      <c r="D121" t="str">
        <f>+I36</f>
        <v>levofloxacin</v>
      </c>
      <c r="E121">
        <f t="shared" si="29"/>
        <v>2999.5248257595763</v>
      </c>
      <c r="F121">
        <f>+AVERAGE(H54:H56)</f>
        <v>17576</v>
      </c>
      <c r="G121">
        <f>+STDEV(H54:H56)</f>
        <v>2193.4931046164697</v>
      </c>
      <c r="H121" t="str">
        <f>+D34</f>
        <v>LDH</v>
      </c>
      <c r="I121" t="str">
        <f>+D35</f>
        <v>2D-DIFF-R1</v>
      </c>
      <c r="J121" t="str">
        <f>+G34</f>
        <v>48h</v>
      </c>
    </row>
    <row r="122" spans="4:10" x14ac:dyDescent="0.3">
      <c r="D122" t="str">
        <f>+I36</f>
        <v>levofloxacin</v>
      </c>
      <c r="E122">
        <f t="shared" si="29"/>
        <v>948.53303476199585</v>
      </c>
      <c r="F122">
        <f>+AVERAGE(I54:I56)</f>
        <v>25587.333333333332</v>
      </c>
      <c r="G122">
        <f>+STDEV(I54:I56)</f>
        <v>9986.1241897611799</v>
      </c>
      <c r="H122" t="str">
        <f>+D34</f>
        <v>LDH</v>
      </c>
      <c r="I122" t="str">
        <f>+D35</f>
        <v>2D-DIFF-R1</v>
      </c>
      <c r="J122" t="str">
        <f>+G34</f>
        <v>48h</v>
      </c>
    </row>
    <row r="123" spans="4:10" x14ac:dyDescent="0.3">
      <c r="D123" t="str">
        <f>+I36</f>
        <v>levofloxacin</v>
      </c>
      <c r="E123">
        <f t="shared" si="29"/>
        <v>299.95248257595762</v>
      </c>
      <c r="F123">
        <f>+AVERAGE(J54:J56)</f>
        <v>27173</v>
      </c>
      <c r="G123">
        <f>+STDEV(J54:J56)</f>
        <v>9409.9357596106893</v>
      </c>
      <c r="H123" t="str">
        <f>+D34</f>
        <v>LDH</v>
      </c>
      <c r="I123" t="str">
        <f>+D35</f>
        <v>2D-DIFF-R1</v>
      </c>
      <c r="J123" t="str">
        <f>+G34</f>
        <v>48h</v>
      </c>
    </row>
    <row r="124" spans="4:10" x14ac:dyDescent="0.3">
      <c r="D124" t="str">
        <f>+I36</f>
        <v>levofloxacin</v>
      </c>
      <c r="E124">
        <f t="shared" si="29"/>
        <v>94.853303476199571</v>
      </c>
      <c r="F124">
        <f>+AVERAGE(K54:K56)</f>
        <v>22396</v>
      </c>
      <c r="G124">
        <f>+STDEV(K54:K56)</f>
        <v>5322.4399479937774</v>
      </c>
      <c r="H124" t="str">
        <f>+D34</f>
        <v>LDH</v>
      </c>
      <c r="I124" t="str">
        <f>+D35</f>
        <v>2D-DIFF-R1</v>
      </c>
      <c r="J124" t="str">
        <f>+G34</f>
        <v>48h</v>
      </c>
    </row>
    <row r="125" spans="4:10" x14ac:dyDescent="0.3">
      <c r="D125" t="str">
        <f>+I36</f>
        <v>levofloxacin</v>
      </c>
      <c r="E125">
        <f t="shared" si="29"/>
        <v>29.995248257595755</v>
      </c>
      <c r="F125">
        <f>+AVERAGE(L54:L56)</f>
        <v>19374.666666666668</v>
      </c>
      <c r="G125">
        <f>+STDEV(L54:L56)</f>
        <v>4230.9528871559623</v>
      </c>
      <c r="H125" t="str">
        <f>+D34</f>
        <v>LDH</v>
      </c>
      <c r="I125" t="str">
        <f>+D35</f>
        <v>2D-DIFF-R1</v>
      </c>
      <c r="J125" t="str">
        <f>+G34</f>
        <v>48h</v>
      </c>
    </row>
    <row r="126" spans="4:10" x14ac:dyDescent="0.3">
      <c r="D126" t="str">
        <f>+I36</f>
        <v>levofloxacin</v>
      </c>
      <c r="E126">
        <f t="shared" si="29"/>
        <v>9.4853303476199553</v>
      </c>
      <c r="F126">
        <f>+AVERAGE(M54:M56)</f>
        <v>19926</v>
      </c>
      <c r="G126">
        <f>+STDEV(M54:M56)</f>
        <v>4933.0474354094749</v>
      </c>
      <c r="H126" t="str">
        <f>+D34</f>
        <v>LDH</v>
      </c>
      <c r="I126" t="str">
        <f>+D35</f>
        <v>2D-DIFF-R1</v>
      </c>
      <c r="J126" t="str">
        <f>+G34</f>
        <v>48h</v>
      </c>
    </row>
    <row r="127" spans="4:10" x14ac:dyDescent="0.3">
      <c r="D127" t="str">
        <f>J36</f>
        <v>acetaminophen</v>
      </c>
      <c r="E127">
        <f>J37*1000</f>
        <v>20000000</v>
      </c>
      <c r="F127">
        <f>+AVERAGE(D57:D59)</f>
        <v>52394.666666666664</v>
      </c>
      <c r="G127">
        <f>+STDEV(D57:D59)</f>
        <v>5261.7560123340318</v>
      </c>
      <c r="H127" t="str">
        <f>+D34</f>
        <v>LDH</v>
      </c>
      <c r="I127" t="str">
        <f>+D35</f>
        <v>2D-DIFF-R1</v>
      </c>
      <c r="J127" t="str">
        <f>+G34</f>
        <v>48h</v>
      </c>
    </row>
    <row r="128" spans="4:10" x14ac:dyDescent="0.3">
      <c r="D128" t="str">
        <f>J36</f>
        <v>acetaminophen</v>
      </c>
      <c r="E128">
        <f>+E127/10^0.5</f>
        <v>6324555.3203367582</v>
      </c>
      <c r="F128">
        <f>+AVERAGE(E57:E59)</f>
        <v>42753.333333333336</v>
      </c>
      <c r="G128">
        <f>+STDEV(E57:E59)</f>
        <v>5009.6980281583174</v>
      </c>
      <c r="H128" t="str">
        <f>+D34</f>
        <v>LDH</v>
      </c>
      <c r="I128" t="str">
        <f>+D35</f>
        <v>2D-DIFF-R1</v>
      </c>
      <c r="J128" t="str">
        <f>+G34</f>
        <v>48h</v>
      </c>
    </row>
    <row r="129" spans="4:10" x14ac:dyDescent="0.3">
      <c r="D129" t="str">
        <f>J36</f>
        <v>acetaminophen</v>
      </c>
      <c r="E129">
        <f t="shared" ref="E129:E136" si="30">+E128/10^0.5</f>
        <v>1999999.9999999998</v>
      </c>
      <c r="F129">
        <f>+AVERAGE(F57:F59)</f>
        <v>19034</v>
      </c>
      <c r="G129">
        <f>+STDEV(F57:F59)</f>
        <v>1448.3355964692714</v>
      </c>
      <c r="H129" t="str">
        <f>+D34</f>
        <v>LDH</v>
      </c>
      <c r="I129" t="str">
        <f>+D35</f>
        <v>2D-DIFF-R1</v>
      </c>
      <c r="J129" t="str">
        <f>+G34</f>
        <v>48h</v>
      </c>
    </row>
    <row r="130" spans="4:10" x14ac:dyDescent="0.3">
      <c r="D130" t="str">
        <f>J36</f>
        <v>acetaminophen</v>
      </c>
      <c r="E130">
        <f t="shared" si="30"/>
        <v>632455.5320336757</v>
      </c>
      <c r="F130">
        <f>+AVERAGE(G57:G59)</f>
        <v>24043.666666666668</v>
      </c>
      <c r="G130">
        <f>+STDEV(G57:G59)</f>
        <v>8219.8610896616356</v>
      </c>
      <c r="H130" t="str">
        <f>+D34</f>
        <v>LDH</v>
      </c>
      <c r="I130" t="str">
        <f>+D35</f>
        <v>2D-DIFF-R1</v>
      </c>
      <c r="J130" t="str">
        <f>+G34</f>
        <v>48h</v>
      </c>
    </row>
    <row r="131" spans="4:10" x14ac:dyDescent="0.3">
      <c r="D131" t="str">
        <f>J36</f>
        <v>acetaminophen</v>
      </c>
      <c r="E131">
        <f t="shared" si="30"/>
        <v>199999.99999999994</v>
      </c>
      <c r="F131">
        <f>+AVERAGE(H57:H59)</f>
        <v>18172</v>
      </c>
      <c r="G131">
        <f>+STDEV(H57:H59)</f>
        <v>1359.3612470568669</v>
      </c>
      <c r="H131" t="str">
        <f>+D34</f>
        <v>LDH</v>
      </c>
      <c r="I131" t="str">
        <f>+D35</f>
        <v>2D-DIFF-R1</v>
      </c>
      <c r="J131" t="str">
        <f>+G34</f>
        <v>48h</v>
      </c>
    </row>
    <row r="132" spans="4:10" x14ac:dyDescent="0.3">
      <c r="D132" t="str">
        <f>J36</f>
        <v>acetaminophen</v>
      </c>
      <c r="E132">
        <f t="shared" si="30"/>
        <v>63245.553203367563</v>
      </c>
      <c r="F132">
        <f>+AVERAGE(I57:I59)</f>
        <v>23535.666666666668</v>
      </c>
      <c r="G132">
        <f>+STDEV(I57:I59)</f>
        <v>3820.2139119862613</v>
      </c>
      <c r="H132" t="str">
        <f>+D34</f>
        <v>LDH</v>
      </c>
      <c r="I132" t="str">
        <f>+D35</f>
        <v>2D-DIFF-R1</v>
      </c>
      <c r="J132" t="str">
        <f>+G34</f>
        <v>48h</v>
      </c>
    </row>
    <row r="133" spans="4:10" x14ac:dyDescent="0.3">
      <c r="D133" t="str">
        <f>J36</f>
        <v>acetaminophen</v>
      </c>
      <c r="E133">
        <f t="shared" si="30"/>
        <v>19999.999999999993</v>
      </c>
      <c r="F133">
        <f>+AVERAGE(J57:J59)</f>
        <v>20632.666666666668</v>
      </c>
      <c r="G133">
        <f>+STDEV(J57:J59)</f>
        <v>2769.0758988033126</v>
      </c>
      <c r="H133" t="str">
        <f>+D34</f>
        <v>LDH</v>
      </c>
      <c r="I133" t="str">
        <f>+D35</f>
        <v>2D-DIFF-R1</v>
      </c>
      <c r="J133" t="str">
        <f>+G34</f>
        <v>48h</v>
      </c>
    </row>
    <row r="134" spans="4:10" x14ac:dyDescent="0.3">
      <c r="D134" t="str">
        <f>J36</f>
        <v>acetaminophen</v>
      </c>
      <c r="E134">
        <f t="shared" si="30"/>
        <v>6324.5553203367563</v>
      </c>
      <c r="F134">
        <f>+AVERAGE(K57:K59)</f>
        <v>21579</v>
      </c>
      <c r="G134">
        <f>+STDEV(K57:K59)</f>
        <v>5586.8834782909153</v>
      </c>
      <c r="H134" t="str">
        <f>+D34</f>
        <v>LDH</v>
      </c>
      <c r="I134" t="str">
        <f>+D35</f>
        <v>2D-DIFF-R1</v>
      </c>
      <c r="J134" t="str">
        <f>+G34</f>
        <v>48h</v>
      </c>
    </row>
    <row r="135" spans="4:10" x14ac:dyDescent="0.3">
      <c r="D135" t="str">
        <f>J36</f>
        <v>acetaminophen</v>
      </c>
      <c r="E135">
        <f t="shared" si="30"/>
        <v>1999.9999999999991</v>
      </c>
      <c r="F135">
        <f>+AVERAGE(L57:L59)</f>
        <v>28125.333333333332</v>
      </c>
      <c r="G135">
        <f>+STDEV(L57:L59)</f>
        <v>9905.850813197887</v>
      </c>
      <c r="H135" t="str">
        <f>+D34</f>
        <v>LDH</v>
      </c>
      <c r="I135" t="str">
        <f>+D35</f>
        <v>2D-DIFF-R1</v>
      </c>
      <c r="J135" t="str">
        <f>+G34</f>
        <v>48h</v>
      </c>
    </row>
    <row r="136" spans="4:10" x14ac:dyDescent="0.3">
      <c r="D136" t="str">
        <f>J36</f>
        <v>acetaminophen</v>
      </c>
      <c r="E136">
        <f t="shared" si="30"/>
        <v>632.45553203367558</v>
      </c>
      <c r="F136">
        <f>+AVERAGE(M57:M59)</f>
        <v>20633</v>
      </c>
      <c r="G136">
        <f>+STDEV(M57:M59)</f>
        <v>4061.6119952550857</v>
      </c>
      <c r="H136" t="str">
        <f>+D34</f>
        <v>LDH</v>
      </c>
      <c r="I136" t="str">
        <f>+D35</f>
        <v>2D-DIFF-R1</v>
      </c>
      <c r="J136" t="str">
        <f>+G34</f>
        <v>48h</v>
      </c>
    </row>
    <row r="137" spans="4:10" x14ac:dyDescent="0.3">
      <c r="D137" t="str">
        <f>K36</f>
        <v>phenobarbital</v>
      </c>
      <c r="E137">
        <f>+K37*1000</f>
        <v>1000000</v>
      </c>
      <c r="F137">
        <f>+AVERAGE(D60:D62)</f>
        <v>25275.333333333332</v>
      </c>
      <c r="G137">
        <f>+STDEV(D60:D62)</f>
        <v>3546.3020645925485</v>
      </c>
      <c r="H137" t="str">
        <f>+D34</f>
        <v>LDH</v>
      </c>
      <c r="I137" t="str">
        <f>+D35</f>
        <v>2D-DIFF-R1</v>
      </c>
      <c r="J137" t="str">
        <f>+G34</f>
        <v>48h</v>
      </c>
    </row>
    <row r="138" spans="4:10" x14ac:dyDescent="0.3">
      <c r="D138" t="str">
        <f>K36</f>
        <v>phenobarbital</v>
      </c>
      <c r="E138">
        <f>+E137/10^0.5</f>
        <v>316227.76601683791</v>
      </c>
      <c r="F138">
        <f>+AVERAGE(E60:E62)</f>
        <v>20686.666666666668</v>
      </c>
      <c r="G138">
        <f>+STDEV(E60:E62)</f>
        <v>2380.0790603115124</v>
      </c>
      <c r="H138" t="str">
        <f>+D34</f>
        <v>LDH</v>
      </c>
      <c r="I138" t="str">
        <f>+D35</f>
        <v>2D-DIFF-R1</v>
      </c>
      <c r="J138" t="str">
        <f>+G34</f>
        <v>48h</v>
      </c>
    </row>
    <row r="139" spans="4:10" x14ac:dyDescent="0.3">
      <c r="D139" t="str">
        <f>K36</f>
        <v>phenobarbital</v>
      </c>
      <c r="E139">
        <f t="shared" ref="E139:E146" si="31">+E138/10^0.5</f>
        <v>99999.999999999985</v>
      </c>
      <c r="F139">
        <f>+AVERAGE(F60:F62)</f>
        <v>18709.333333333332</v>
      </c>
      <c r="G139">
        <f>+STDEV(F60:F62)</f>
        <v>571.24454774932713</v>
      </c>
      <c r="H139" t="str">
        <f>+D34</f>
        <v>LDH</v>
      </c>
      <c r="I139" t="str">
        <f>+D35</f>
        <v>2D-DIFF-R1</v>
      </c>
      <c r="J139" t="str">
        <f>+G34</f>
        <v>48h</v>
      </c>
    </row>
    <row r="140" spans="4:10" x14ac:dyDescent="0.3">
      <c r="D140" t="str">
        <f>K36</f>
        <v>phenobarbital</v>
      </c>
      <c r="E140">
        <f t="shared" si="31"/>
        <v>31622.776601683789</v>
      </c>
      <c r="F140">
        <f>+AVERAGE(G60:G62)</f>
        <v>23477.666666666668</v>
      </c>
      <c r="G140">
        <f>+STDEV(G60:G62)</f>
        <v>3843.0621037570254</v>
      </c>
      <c r="H140" t="str">
        <f>+D34</f>
        <v>LDH</v>
      </c>
      <c r="I140" t="str">
        <f>+D35</f>
        <v>2D-DIFF-R1</v>
      </c>
      <c r="J140" t="str">
        <f>+G34</f>
        <v>48h</v>
      </c>
    </row>
    <row r="141" spans="4:10" x14ac:dyDescent="0.3">
      <c r="D141" t="str">
        <f>K36</f>
        <v>phenobarbital</v>
      </c>
      <c r="E141">
        <f t="shared" si="31"/>
        <v>9999.9999999999982</v>
      </c>
      <c r="F141">
        <f>+AVERAGE(H60:H62)</f>
        <v>21731</v>
      </c>
      <c r="G141">
        <f>+STDEV(H60:H62)</f>
        <v>3449.983623149536</v>
      </c>
      <c r="H141" t="str">
        <f>+D34</f>
        <v>LDH</v>
      </c>
      <c r="I141" t="str">
        <f>+D35</f>
        <v>2D-DIFF-R1</v>
      </c>
      <c r="J141" t="str">
        <f>+G34</f>
        <v>48h</v>
      </c>
    </row>
    <row r="142" spans="4:10" x14ac:dyDescent="0.3">
      <c r="D142" t="str">
        <f>K36</f>
        <v>phenobarbital</v>
      </c>
      <c r="E142">
        <f t="shared" si="31"/>
        <v>3162.2776601683786</v>
      </c>
      <c r="F142">
        <f>+AVERAGE(I60:I62)</f>
        <v>19811</v>
      </c>
      <c r="G142">
        <f>+STDEV(I60:I62)</f>
        <v>3257.5802369243338</v>
      </c>
      <c r="H142" t="str">
        <f>+D34</f>
        <v>LDH</v>
      </c>
      <c r="I142" t="str">
        <f>+D35</f>
        <v>2D-DIFF-R1</v>
      </c>
      <c r="J142" t="str">
        <f>+G34</f>
        <v>48h</v>
      </c>
    </row>
    <row r="143" spans="4:10" x14ac:dyDescent="0.3">
      <c r="D143" t="str">
        <f>K36</f>
        <v>phenobarbital</v>
      </c>
      <c r="E143">
        <f t="shared" si="31"/>
        <v>999.99999999999966</v>
      </c>
      <c r="F143">
        <f>+AVERAGE(J60:J62)</f>
        <v>20966</v>
      </c>
      <c r="G143">
        <f>+STDEV(J60:J62)</f>
        <v>2092.3711429858708</v>
      </c>
      <c r="H143" t="str">
        <f>+D34</f>
        <v>LDH</v>
      </c>
      <c r="I143" t="str">
        <f>+D35</f>
        <v>2D-DIFF-R1</v>
      </c>
      <c r="J143" t="str">
        <f>+G34</f>
        <v>48h</v>
      </c>
    </row>
    <row r="144" spans="4:10" x14ac:dyDescent="0.3">
      <c r="D144" t="str">
        <f>K36</f>
        <v>phenobarbital</v>
      </c>
      <c r="E144">
        <f t="shared" si="31"/>
        <v>316.22776601683779</v>
      </c>
      <c r="F144">
        <f>+AVERAGE(K60:K62)</f>
        <v>29132.333333333332</v>
      </c>
      <c r="G144">
        <f>+STDEV(K60:K62)</f>
        <v>7756.3548354451432</v>
      </c>
      <c r="H144" t="str">
        <f>+D34</f>
        <v>LDH</v>
      </c>
      <c r="I144" t="str">
        <f>+D35</f>
        <v>2D-DIFF-R1</v>
      </c>
      <c r="J144" t="str">
        <f>+G34</f>
        <v>48h</v>
      </c>
    </row>
    <row r="145" spans="4:10" x14ac:dyDescent="0.3">
      <c r="D145" t="str">
        <f>K36</f>
        <v>phenobarbital</v>
      </c>
      <c r="E145">
        <f t="shared" si="31"/>
        <v>99.999999999999943</v>
      </c>
      <c r="F145">
        <f>+AVERAGE(L60:L62)</f>
        <v>20242.333333333332</v>
      </c>
      <c r="G145">
        <f>+STDEV(L60:L62)</f>
        <v>1449.914595185983</v>
      </c>
      <c r="H145" t="str">
        <f>+D34</f>
        <v>LDH</v>
      </c>
      <c r="I145" t="str">
        <f>+D35</f>
        <v>2D-DIFF-R1</v>
      </c>
      <c r="J145" t="str">
        <f>+G34</f>
        <v>48h</v>
      </c>
    </row>
    <row r="146" spans="4:10" x14ac:dyDescent="0.3">
      <c r="D146" t="str">
        <f>K36</f>
        <v>phenobarbital</v>
      </c>
      <c r="E146">
        <f t="shared" si="31"/>
        <v>31.622776601683775</v>
      </c>
      <c r="F146">
        <f>+AVERAGE(M60:M62)</f>
        <v>18293</v>
      </c>
      <c r="G146">
        <f>+STDEV(M60:M62)</f>
        <v>1617.4724108929956</v>
      </c>
      <c r="H146" t="str">
        <f>+D34</f>
        <v>LDH</v>
      </c>
      <c r="I146" t="str">
        <f>+D35</f>
        <v>2D-DIFF-R1</v>
      </c>
      <c r="J146" t="str">
        <f>+G34</f>
        <v>48h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2016-11-21T18:27:30Z</dcterms:created>
  <dcterms:modified xsi:type="dcterms:W3CDTF">2018-11-02T19:54:14Z</dcterms:modified>
</cp:coreProperties>
</file>