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berke\Desktop\Steve Ferguson files - TGMX\cebs_bin_files_2018-11-02\"/>
    </mc:Choice>
  </mc:AlternateContent>
  <xr:revisionPtr revIDLastSave="0" documentId="13_ncr:1_{E51E7D13-7AA2-4D5B-8DE9-8461D50C42AE}" xr6:coauthVersionLast="38" xr6:coauthVersionMax="38" xr10:uidLastSave="{00000000-0000-0000-0000-000000000000}"/>
  <bookViews>
    <workbookView xWindow="0" yWindow="0" windowWidth="23040" windowHeight="9000" xr2:uid="{00000000-000D-0000-FFFF-FFFF00000000}"/>
  </bookViews>
  <sheets>
    <sheet name="End point" sheetId="1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7" i="1" l="1"/>
  <c r="J146" i="1" l="1"/>
  <c r="I146" i="1"/>
  <c r="H146" i="1"/>
  <c r="D146" i="1"/>
  <c r="J145" i="1"/>
  <c r="I145" i="1"/>
  <c r="H145" i="1"/>
  <c r="D145" i="1"/>
  <c r="J144" i="1"/>
  <c r="I144" i="1"/>
  <c r="H144" i="1"/>
  <c r="D144" i="1"/>
  <c r="J143" i="1"/>
  <c r="I143" i="1"/>
  <c r="H143" i="1"/>
  <c r="D143" i="1"/>
  <c r="J142" i="1"/>
  <c r="I142" i="1"/>
  <c r="H142" i="1"/>
  <c r="D142" i="1"/>
  <c r="J141" i="1"/>
  <c r="I141" i="1"/>
  <c r="H141" i="1"/>
  <c r="D141" i="1"/>
  <c r="J140" i="1"/>
  <c r="I140" i="1"/>
  <c r="H140" i="1"/>
  <c r="D140" i="1"/>
  <c r="J139" i="1"/>
  <c r="I139" i="1"/>
  <c r="H139" i="1"/>
  <c r="D139" i="1"/>
  <c r="J138" i="1"/>
  <c r="I138" i="1"/>
  <c r="H138" i="1"/>
  <c r="D138" i="1"/>
  <c r="J137" i="1"/>
  <c r="I137" i="1"/>
  <c r="H137" i="1"/>
  <c r="E137" i="1"/>
  <c r="E138" i="1" s="1"/>
  <c r="E139" i="1" s="1"/>
  <c r="E140" i="1" s="1"/>
  <c r="E141" i="1" s="1"/>
  <c r="E142" i="1" s="1"/>
  <c r="E143" i="1" s="1"/>
  <c r="E144" i="1" s="1"/>
  <c r="E145" i="1" s="1"/>
  <c r="E146" i="1" s="1"/>
  <c r="D137" i="1"/>
  <c r="J136" i="1"/>
  <c r="I136" i="1"/>
  <c r="H136" i="1"/>
  <c r="D136" i="1"/>
  <c r="J135" i="1"/>
  <c r="I135" i="1"/>
  <c r="H135" i="1"/>
  <c r="D135" i="1"/>
  <c r="J134" i="1"/>
  <c r="I134" i="1"/>
  <c r="H134" i="1"/>
  <c r="D134" i="1"/>
  <c r="J133" i="1"/>
  <c r="I133" i="1"/>
  <c r="H133" i="1"/>
  <c r="D133" i="1"/>
  <c r="J132" i="1"/>
  <c r="I132" i="1"/>
  <c r="H132" i="1"/>
  <c r="D132" i="1"/>
  <c r="J131" i="1"/>
  <c r="I131" i="1"/>
  <c r="H131" i="1"/>
  <c r="D131" i="1"/>
  <c r="J130" i="1"/>
  <c r="I130" i="1"/>
  <c r="H130" i="1"/>
  <c r="D130" i="1"/>
  <c r="J129" i="1"/>
  <c r="I129" i="1"/>
  <c r="H129" i="1"/>
  <c r="D129" i="1"/>
  <c r="J128" i="1"/>
  <c r="I128" i="1"/>
  <c r="H128" i="1"/>
  <c r="D128" i="1"/>
  <c r="J127" i="1"/>
  <c r="I127" i="1"/>
  <c r="H127" i="1"/>
  <c r="E127" i="1"/>
  <c r="E128" i="1" s="1"/>
  <c r="E129" i="1" s="1"/>
  <c r="E130" i="1" s="1"/>
  <c r="E131" i="1" s="1"/>
  <c r="E132" i="1" s="1"/>
  <c r="E133" i="1" s="1"/>
  <c r="E134" i="1" s="1"/>
  <c r="E135" i="1" s="1"/>
  <c r="E136" i="1" s="1"/>
  <c r="D127" i="1"/>
  <c r="J126" i="1"/>
  <c r="I126" i="1"/>
  <c r="H126" i="1"/>
  <c r="D126" i="1"/>
  <c r="J125" i="1"/>
  <c r="I125" i="1"/>
  <c r="H125" i="1"/>
  <c r="D125" i="1"/>
  <c r="J124" i="1"/>
  <c r="I124" i="1"/>
  <c r="H124" i="1"/>
  <c r="D124" i="1"/>
  <c r="J123" i="1"/>
  <c r="I123" i="1"/>
  <c r="H123" i="1"/>
  <c r="D123" i="1"/>
  <c r="J122" i="1"/>
  <c r="I122" i="1"/>
  <c r="H122" i="1"/>
  <c r="D122" i="1"/>
  <c r="J121" i="1"/>
  <c r="I121" i="1"/>
  <c r="H121" i="1"/>
  <c r="D121" i="1"/>
  <c r="J120" i="1"/>
  <c r="I120" i="1"/>
  <c r="H120" i="1"/>
  <c r="D120" i="1"/>
  <c r="J119" i="1"/>
  <c r="I119" i="1"/>
  <c r="H119" i="1"/>
  <c r="D119" i="1"/>
  <c r="J118" i="1"/>
  <c r="I118" i="1"/>
  <c r="H118" i="1"/>
  <c r="D118" i="1"/>
  <c r="J117" i="1"/>
  <c r="I117" i="1"/>
  <c r="H117" i="1"/>
  <c r="E118" i="1"/>
  <c r="E119" i="1" s="1"/>
  <c r="E120" i="1" s="1"/>
  <c r="E121" i="1" s="1"/>
  <c r="E122" i="1" s="1"/>
  <c r="E123" i="1" s="1"/>
  <c r="E124" i="1" s="1"/>
  <c r="E125" i="1" s="1"/>
  <c r="E126" i="1" s="1"/>
  <c r="D117" i="1"/>
  <c r="J116" i="1"/>
  <c r="I116" i="1"/>
  <c r="H116" i="1"/>
  <c r="D116" i="1"/>
  <c r="J115" i="1"/>
  <c r="I115" i="1"/>
  <c r="H115" i="1"/>
  <c r="D115" i="1"/>
  <c r="J114" i="1"/>
  <c r="I114" i="1"/>
  <c r="H114" i="1"/>
  <c r="D114" i="1"/>
  <c r="J113" i="1"/>
  <c r="I113" i="1"/>
  <c r="H113" i="1"/>
  <c r="D113" i="1"/>
  <c r="J112" i="1"/>
  <c r="I112" i="1"/>
  <c r="H112" i="1"/>
  <c r="D112" i="1"/>
  <c r="J111" i="1"/>
  <c r="I111" i="1"/>
  <c r="H111" i="1"/>
  <c r="D111" i="1"/>
  <c r="J110" i="1"/>
  <c r="I110" i="1"/>
  <c r="H110" i="1"/>
  <c r="D110" i="1"/>
  <c r="J109" i="1"/>
  <c r="I109" i="1"/>
  <c r="H109" i="1"/>
  <c r="D109" i="1"/>
  <c r="J108" i="1"/>
  <c r="I108" i="1"/>
  <c r="H108" i="1"/>
  <c r="D108" i="1"/>
  <c r="J107" i="1"/>
  <c r="I107" i="1"/>
  <c r="H107" i="1"/>
  <c r="E107" i="1"/>
  <c r="E108" i="1" s="1"/>
  <c r="E109" i="1" s="1"/>
  <c r="E110" i="1" s="1"/>
  <c r="E111" i="1" s="1"/>
  <c r="E112" i="1" s="1"/>
  <c r="E113" i="1" s="1"/>
  <c r="E114" i="1" s="1"/>
  <c r="E115" i="1" s="1"/>
  <c r="E116" i="1" s="1"/>
  <c r="D107" i="1"/>
  <c r="J106" i="1"/>
  <c r="I106" i="1"/>
  <c r="H106" i="1"/>
  <c r="D106" i="1"/>
  <c r="J105" i="1"/>
  <c r="I105" i="1"/>
  <c r="H105" i="1"/>
  <c r="D105" i="1"/>
  <c r="J104" i="1"/>
  <c r="I104" i="1"/>
  <c r="H104" i="1"/>
  <c r="D104" i="1"/>
  <c r="J103" i="1"/>
  <c r="I103" i="1"/>
  <c r="H103" i="1"/>
  <c r="D103" i="1"/>
  <c r="J102" i="1"/>
  <c r="I102" i="1"/>
  <c r="H102" i="1"/>
  <c r="D102" i="1"/>
  <c r="J101" i="1"/>
  <c r="I101" i="1"/>
  <c r="H101" i="1"/>
  <c r="D101" i="1"/>
  <c r="J100" i="1"/>
  <c r="I100" i="1"/>
  <c r="H100" i="1"/>
  <c r="D100" i="1"/>
  <c r="J99" i="1"/>
  <c r="I99" i="1"/>
  <c r="H99" i="1"/>
  <c r="D99" i="1"/>
  <c r="J98" i="1"/>
  <c r="I98" i="1"/>
  <c r="H98" i="1"/>
  <c r="D98" i="1"/>
  <c r="J97" i="1"/>
  <c r="I97" i="1"/>
  <c r="H97" i="1"/>
  <c r="E97" i="1"/>
  <c r="E98" i="1" s="1"/>
  <c r="E99" i="1" s="1"/>
  <c r="E100" i="1" s="1"/>
  <c r="E101" i="1" s="1"/>
  <c r="E102" i="1" s="1"/>
  <c r="E103" i="1" s="1"/>
  <c r="E104" i="1" s="1"/>
  <c r="E105" i="1" s="1"/>
  <c r="E106" i="1" s="1"/>
  <c r="D97" i="1"/>
  <c r="J96" i="1"/>
  <c r="I96" i="1"/>
  <c r="H96" i="1"/>
  <c r="D96" i="1"/>
  <c r="J95" i="1"/>
  <c r="I95" i="1"/>
  <c r="H95" i="1"/>
  <c r="D95" i="1"/>
  <c r="J94" i="1"/>
  <c r="I94" i="1"/>
  <c r="H94" i="1"/>
  <c r="D94" i="1"/>
  <c r="J93" i="1"/>
  <c r="I93" i="1"/>
  <c r="H93" i="1"/>
  <c r="D93" i="1"/>
  <c r="J92" i="1"/>
  <c r="I92" i="1"/>
  <c r="H92" i="1"/>
  <c r="D92" i="1"/>
  <c r="J91" i="1"/>
  <c r="I91" i="1"/>
  <c r="H91" i="1"/>
  <c r="D91" i="1"/>
  <c r="J90" i="1"/>
  <c r="I90" i="1"/>
  <c r="H90" i="1"/>
  <c r="D90" i="1"/>
  <c r="J89" i="1"/>
  <c r="I89" i="1"/>
  <c r="H89" i="1"/>
  <c r="D89" i="1"/>
  <c r="J88" i="1"/>
  <c r="I88" i="1"/>
  <c r="H88" i="1"/>
  <c r="D88" i="1"/>
  <c r="J87" i="1"/>
  <c r="I87" i="1"/>
  <c r="H87" i="1"/>
  <c r="E87" i="1"/>
  <c r="E88" i="1" s="1"/>
  <c r="E89" i="1" s="1"/>
  <c r="E90" i="1" s="1"/>
  <c r="E91" i="1" s="1"/>
  <c r="E92" i="1" s="1"/>
  <c r="E93" i="1" s="1"/>
  <c r="E94" i="1" s="1"/>
  <c r="E95" i="1" s="1"/>
  <c r="E96" i="1" s="1"/>
  <c r="D87" i="1"/>
  <c r="J86" i="1"/>
  <c r="I86" i="1"/>
  <c r="H86" i="1"/>
  <c r="D86" i="1"/>
  <c r="J85" i="1"/>
  <c r="I85" i="1"/>
  <c r="H85" i="1"/>
  <c r="D85" i="1"/>
  <c r="J84" i="1"/>
  <c r="I84" i="1"/>
  <c r="H84" i="1"/>
  <c r="D84" i="1"/>
  <c r="J83" i="1"/>
  <c r="I83" i="1"/>
  <c r="H83" i="1"/>
  <c r="D83" i="1"/>
  <c r="J82" i="1"/>
  <c r="I82" i="1"/>
  <c r="H82" i="1"/>
  <c r="D82" i="1"/>
  <c r="J81" i="1"/>
  <c r="I81" i="1"/>
  <c r="H81" i="1"/>
  <c r="D81" i="1"/>
  <c r="J80" i="1"/>
  <c r="I80" i="1"/>
  <c r="H80" i="1"/>
  <c r="D80" i="1"/>
  <c r="J79" i="1"/>
  <c r="I79" i="1"/>
  <c r="H79" i="1"/>
  <c r="D79" i="1"/>
  <c r="J78" i="1"/>
  <c r="I78" i="1"/>
  <c r="H78" i="1"/>
  <c r="D78" i="1"/>
  <c r="J77" i="1"/>
  <c r="I77" i="1"/>
  <c r="H77" i="1"/>
  <c r="E77" i="1"/>
  <c r="E78" i="1" s="1"/>
  <c r="E79" i="1" s="1"/>
  <c r="E80" i="1" s="1"/>
  <c r="E81" i="1" s="1"/>
  <c r="E82" i="1" s="1"/>
  <c r="E83" i="1" s="1"/>
  <c r="E84" i="1" s="1"/>
  <c r="E85" i="1" s="1"/>
  <c r="E86" i="1" s="1"/>
  <c r="D77" i="1"/>
  <c r="J76" i="1"/>
  <c r="I76" i="1"/>
  <c r="H76" i="1"/>
  <c r="D76" i="1"/>
  <c r="J75" i="1"/>
  <c r="I75" i="1"/>
  <c r="H75" i="1"/>
  <c r="D75" i="1"/>
  <c r="J74" i="1"/>
  <c r="I74" i="1"/>
  <c r="H74" i="1"/>
  <c r="D74" i="1"/>
  <c r="J73" i="1"/>
  <c r="I73" i="1"/>
  <c r="H73" i="1"/>
  <c r="D73" i="1"/>
  <c r="J72" i="1"/>
  <c r="I72" i="1"/>
  <c r="H72" i="1"/>
  <c r="D72" i="1"/>
  <c r="J71" i="1"/>
  <c r="I71" i="1"/>
  <c r="H71" i="1"/>
  <c r="D71" i="1"/>
  <c r="J70" i="1"/>
  <c r="I70" i="1"/>
  <c r="H70" i="1"/>
  <c r="D70" i="1"/>
  <c r="J69" i="1"/>
  <c r="I69" i="1"/>
  <c r="H69" i="1"/>
  <c r="D69" i="1"/>
  <c r="J68" i="1"/>
  <c r="I68" i="1"/>
  <c r="D68" i="1"/>
  <c r="J67" i="1"/>
  <c r="I67" i="1"/>
  <c r="H67" i="1"/>
  <c r="H68" i="1" s="1"/>
  <c r="E67" i="1"/>
  <c r="E68" i="1" s="1"/>
  <c r="E69" i="1" s="1"/>
  <c r="E70" i="1" s="1"/>
  <c r="E71" i="1" s="1"/>
  <c r="E72" i="1" s="1"/>
  <c r="E73" i="1" s="1"/>
  <c r="E74" i="1" s="1"/>
  <c r="E75" i="1" s="1"/>
  <c r="E76" i="1" s="1"/>
  <c r="D67" i="1"/>
  <c r="J66" i="1"/>
  <c r="I66" i="1"/>
  <c r="H66" i="1"/>
  <c r="N62" i="1"/>
  <c r="M62" i="1"/>
  <c r="L62" i="1"/>
  <c r="K62" i="1"/>
  <c r="J62" i="1"/>
  <c r="I62" i="1"/>
  <c r="H62" i="1"/>
  <c r="G62" i="1"/>
  <c r="F62" i="1"/>
  <c r="E62" i="1"/>
  <c r="D62" i="1"/>
  <c r="N61" i="1"/>
  <c r="M61" i="1"/>
  <c r="L61" i="1"/>
  <c r="G145" i="1" s="1"/>
  <c r="K61" i="1"/>
  <c r="J61" i="1"/>
  <c r="I61" i="1"/>
  <c r="H61" i="1"/>
  <c r="G141" i="1" s="1"/>
  <c r="G61" i="1"/>
  <c r="F61" i="1"/>
  <c r="E61" i="1"/>
  <c r="D61" i="1"/>
  <c r="N60" i="1"/>
  <c r="M60" i="1"/>
  <c r="L60" i="1"/>
  <c r="K60" i="1"/>
  <c r="J60" i="1"/>
  <c r="I60" i="1"/>
  <c r="H60" i="1"/>
  <c r="F141" i="1" s="1"/>
  <c r="G60" i="1"/>
  <c r="G140" i="1" s="1"/>
  <c r="F60" i="1"/>
  <c r="E60" i="1"/>
  <c r="D60" i="1"/>
  <c r="N59" i="1"/>
  <c r="M59" i="1"/>
  <c r="L59" i="1"/>
  <c r="K59" i="1"/>
  <c r="J59" i="1"/>
  <c r="G133" i="1" s="1"/>
  <c r="I59" i="1"/>
  <c r="H59" i="1"/>
  <c r="G59" i="1"/>
  <c r="F59" i="1"/>
  <c r="E59" i="1"/>
  <c r="D59" i="1"/>
  <c r="N58" i="1"/>
  <c r="M58" i="1"/>
  <c r="G136" i="1" s="1"/>
  <c r="L58" i="1"/>
  <c r="K58" i="1"/>
  <c r="J58" i="1"/>
  <c r="I58" i="1"/>
  <c r="H58" i="1"/>
  <c r="G58" i="1"/>
  <c r="F58" i="1"/>
  <c r="E58" i="1"/>
  <c r="F128" i="1" s="1"/>
  <c r="D58" i="1"/>
  <c r="N57" i="1"/>
  <c r="M57" i="1"/>
  <c r="L57" i="1"/>
  <c r="G135" i="1" s="1"/>
  <c r="K57" i="1"/>
  <c r="J57" i="1"/>
  <c r="F133" i="1" s="1"/>
  <c r="I57" i="1"/>
  <c r="H57" i="1"/>
  <c r="G57" i="1"/>
  <c r="F57" i="1"/>
  <c r="E57" i="1"/>
  <c r="D57" i="1"/>
  <c r="N56" i="1"/>
  <c r="M56" i="1"/>
  <c r="L56" i="1"/>
  <c r="K56" i="1"/>
  <c r="F124" i="1" s="1"/>
  <c r="J56" i="1"/>
  <c r="I56" i="1"/>
  <c r="H56" i="1"/>
  <c r="G56" i="1"/>
  <c r="F56" i="1"/>
  <c r="E56" i="1"/>
  <c r="D56" i="1"/>
  <c r="N55" i="1"/>
  <c r="M55" i="1"/>
  <c r="L55" i="1"/>
  <c r="K55" i="1"/>
  <c r="G124" i="1" s="1"/>
  <c r="J55" i="1"/>
  <c r="I55" i="1"/>
  <c r="H55" i="1"/>
  <c r="G55" i="1"/>
  <c r="F55" i="1"/>
  <c r="G119" i="1" s="1"/>
  <c r="E55" i="1"/>
  <c r="D55" i="1"/>
  <c r="N54" i="1"/>
  <c r="M54" i="1"/>
  <c r="G126" i="1" s="1"/>
  <c r="L54" i="1"/>
  <c r="K54" i="1"/>
  <c r="J54" i="1"/>
  <c r="I54" i="1"/>
  <c r="G122" i="1" s="1"/>
  <c r="H54" i="1"/>
  <c r="G54" i="1"/>
  <c r="F54" i="1"/>
  <c r="E54" i="1"/>
  <c r="F118" i="1" s="1"/>
  <c r="D54" i="1"/>
  <c r="N53" i="1"/>
  <c r="M53" i="1"/>
  <c r="L53" i="1"/>
  <c r="K53" i="1"/>
  <c r="J53" i="1"/>
  <c r="I53" i="1"/>
  <c r="H53" i="1"/>
  <c r="F111" i="1" s="1"/>
  <c r="G53" i="1"/>
  <c r="F53" i="1"/>
  <c r="E53" i="1"/>
  <c r="D53" i="1"/>
  <c r="N52" i="1"/>
  <c r="M52" i="1"/>
  <c r="L52" i="1"/>
  <c r="K52" i="1"/>
  <c r="J52" i="1"/>
  <c r="I52" i="1"/>
  <c r="H52" i="1"/>
  <c r="G52" i="1"/>
  <c r="F110" i="1" s="1"/>
  <c r="F52" i="1"/>
  <c r="E52" i="1"/>
  <c r="D52" i="1"/>
  <c r="N51" i="1"/>
  <c r="M51" i="1"/>
  <c r="L51" i="1"/>
  <c r="K51" i="1"/>
  <c r="J51" i="1"/>
  <c r="G113" i="1" s="1"/>
  <c r="I51" i="1"/>
  <c r="H51" i="1"/>
  <c r="G51" i="1"/>
  <c r="G110" i="1" s="1"/>
  <c r="F51" i="1"/>
  <c r="G109" i="1" s="1"/>
  <c r="E51" i="1"/>
  <c r="D51" i="1"/>
  <c r="N50" i="1"/>
  <c r="M50" i="1"/>
  <c r="L50" i="1"/>
  <c r="K50" i="1"/>
  <c r="J50" i="1"/>
  <c r="I50" i="1"/>
  <c r="H50" i="1"/>
  <c r="G50" i="1"/>
  <c r="F50" i="1"/>
  <c r="E50" i="1"/>
  <c r="D50" i="1"/>
  <c r="N49" i="1"/>
  <c r="M49" i="1"/>
  <c r="L49" i="1"/>
  <c r="G105" i="1" s="1"/>
  <c r="K49" i="1"/>
  <c r="J49" i="1"/>
  <c r="I49" i="1"/>
  <c r="H49" i="1"/>
  <c r="G49" i="1"/>
  <c r="F49" i="1"/>
  <c r="E49" i="1"/>
  <c r="G98" i="1" s="1"/>
  <c r="D49" i="1"/>
  <c r="N48" i="1"/>
  <c r="M48" i="1"/>
  <c r="L48" i="1"/>
  <c r="K48" i="1"/>
  <c r="G104" i="1" s="1"/>
  <c r="J48" i="1"/>
  <c r="I48" i="1"/>
  <c r="H48" i="1"/>
  <c r="G101" i="1" s="1"/>
  <c r="G48" i="1"/>
  <c r="G100" i="1" s="1"/>
  <c r="F48" i="1"/>
  <c r="E48" i="1"/>
  <c r="D48" i="1"/>
  <c r="N47" i="1"/>
  <c r="M47" i="1"/>
  <c r="L47" i="1"/>
  <c r="K47" i="1"/>
  <c r="J47" i="1"/>
  <c r="I47" i="1"/>
  <c r="H47" i="1"/>
  <c r="G47" i="1"/>
  <c r="F47" i="1"/>
  <c r="E47" i="1"/>
  <c r="D47" i="1"/>
  <c r="N46" i="1"/>
  <c r="M46" i="1"/>
  <c r="L46" i="1"/>
  <c r="K46" i="1"/>
  <c r="J46" i="1"/>
  <c r="I46" i="1"/>
  <c r="H46" i="1"/>
  <c r="G46" i="1"/>
  <c r="F46" i="1"/>
  <c r="E46" i="1"/>
  <c r="G88" i="1" s="1"/>
  <c r="D46" i="1"/>
  <c r="N45" i="1"/>
  <c r="M45" i="1"/>
  <c r="L45" i="1"/>
  <c r="G95" i="1" s="1"/>
  <c r="K45" i="1"/>
  <c r="J45" i="1"/>
  <c r="I45" i="1"/>
  <c r="H45" i="1"/>
  <c r="F91" i="1" s="1"/>
  <c r="G45" i="1"/>
  <c r="F45" i="1"/>
  <c r="E45" i="1"/>
  <c r="D45" i="1"/>
  <c r="F87" i="1" s="1"/>
  <c r="N44" i="1"/>
  <c r="M44" i="1"/>
  <c r="L44" i="1"/>
  <c r="K44" i="1"/>
  <c r="J44" i="1"/>
  <c r="I44" i="1"/>
  <c r="H44" i="1"/>
  <c r="F81" i="1" s="1"/>
  <c r="G44" i="1"/>
  <c r="F44" i="1"/>
  <c r="E44" i="1"/>
  <c r="D44" i="1"/>
  <c r="N43" i="1"/>
  <c r="M43" i="1"/>
  <c r="L43" i="1"/>
  <c r="K43" i="1"/>
  <c r="J43" i="1"/>
  <c r="I43" i="1"/>
  <c r="H43" i="1"/>
  <c r="G43" i="1"/>
  <c r="F43" i="1"/>
  <c r="E43" i="1"/>
  <c r="D43" i="1"/>
  <c r="N42" i="1"/>
  <c r="M42" i="1"/>
  <c r="G86" i="1" s="1"/>
  <c r="L42" i="1"/>
  <c r="K42" i="1"/>
  <c r="F84" i="1" s="1"/>
  <c r="J42" i="1"/>
  <c r="I42" i="1"/>
  <c r="G82" i="1" s="1"/>
  <c r="H42" i="1"/>
  <c r="G81" i="1" s="1"/>
  <c r="G42" i="1"/>
  <c r="F42" i="1"/>
  <c r="E42" i="1"/>
  <c r="F78" i="1" s="1"/>
  <c r="D42" i="1"/>
  <c r="N41" i="1"/>
  <c r="M41" i="1"/>
  <c r="L41" i="1"/>
  <c r="K41" i="1"/>
  <c r="J41" i="1"/>
  <c r="I41" i="1"/>
  <c r="H41" i="1"/>
  <c r="G41" i="1"/>
  <c r="F41" i="1"/>
  <c r="E41" i="1"/>
  <c r="D41" i="1"/>
  <c r="N40" i="1"/>
  <c r="M40" i="1"/>
  <c r="L40" i="1"/>
  <c r="K40" i="1"/>
  <c r="F74" i="1" s="1"/>
  <c r="J40" i="1"/>
  <c r="I40" i="1"/>
  <c r="H40" i="1"/>
  <c r="G40" i="1"/>
  <c r="G70" i="1" s="1"/>
  <c r="F40" i="1"/>
  <c r="E40" i="1"/>
  <c r="D40" i="1"/>
  <c r="N39" i="1"/>
  <c r="G66" i="1" s="1"/>
  <c r="M39" i="1"/>
  <c r="L39" i="1"/>
  <c r="K39" i="1"/>
  <c r="J39" i="1"/>
  <c r="F73" i="1" s="1"/>
  <c r="I39" i="1"/>
  <c r="H39" i="1"/>
  <c r="G39" i="1"/>
  <c r="F70" i="1" s="1"/>
  <c r="F39" i="1"/>
  <c r="G69" i="1" s="1"/>
  <c r="E39" i="1"/>
  <c r="D39" i="1"/>
  <c r="F67" i="1" s="1"/>
  <c r="F104" i="1" l="1"/>
  <c r="G74" i="1"/>
  <c r="F71" i="1"/>
  <c r="G83" i="1"/>
  <c r="G92" i="1"/>
  <c r="F105" i="1"/>
  <c r="G123" i="1"/>
  <c r="G132" i="1"/>
  <c r="G137" i="1"/>
  <c r="F68" i="1"/>
  <c r="G85" i="1"/>
  <c r="G93" i="1"/>
  <c r="F98" i="1"/>
  <c r="G106" i="1"/>
  <c r="G111" i="1"/>
  <c r="G116" i="1"/>
  <c r="G120" i="1"/>
  <c r="F130" i="1"/>
  <c r="F138" i="1"/>
  <c r="G146" i="1"/>
  <c r="G73" i="1"/>
  <c r="G87" i="1"/>
  <c r="F101" i="1"/>
  <c r="G138" i="1"/>
  <c r="G78" i="1"/>
  <c r="G67" i="1"/>
  <c r="G79" i="1"/>
  <c r="G84" i="1"/>
  <c r="G96" i="1"/>
  <c r="G97" i="1"/>
  <c r="F102" i="1"/>
  <c r="F114" i="1"/>
  <c r="G128" i="1"/>
  <c r="F145" i="1"/>
  <c r="G75" i="1"/>
  <c r="G80" i="1"/>
  <c r="G89" i="1"/>
  <c r="G102" i="1"/>
  <c r="G99" i="1"/>
  <c r="G107" i="1"/>
  <c r="G115" i="1"/>
  <c r="G129" i="1"/>
  <c r="F134" i="1"/>
  <c r="G142" i="1"/>
  <c r="G72" i="1"/>
  <c r="F76" i="1"/>
  <c r="G77" i="1"/>
  <c r="F85" i="1"/>
  <c r="G90" i="1"/>
  <c r="F94" i="1"/>
  <c r="G103" i="1"/>
  <c r="F108" i="1"/>
  <c r="G112" i="1"/>
  <c r="F113" i="1"/>
  <c r="G117" i="1"/>
  <c r="G121" i="1"/>
  <c r="G125" i="1"/>
  <c r="G134" i="1"/>
  <c r="G127" i="1"/>
  <c r="G131" i="1"/>
  <c r="G139" i="1"/>
  <c r="G143" i="1"/>
  <c r="G144" i="1"/>
  <c r="F96" i="1"/>
  <c r="F107" i="1"/>
  <c r="G118" i="1"/>
  <c r="F121" i="1"/>
  <c r="F144" i="1"/>
  <c r="F127" i="1"/>
  <c r="F93" i="1"/>
  <c r="F116" i="1"/>
  <c r="F136" i="1"/>
  <c r="G76" i="1"/>
  <c r="F79" i="1"/>
  <c r="F99" i="1"/>
  <c r="F119" i="1"/>
  <c r="F139" i="1"/>
  <c r="F82" i="1"/>
  <c r="F122" i="1"/>
  <c r="F142" i="1"/>
  <c r="F125" i="1"/>
  <c r="F131" i="1"/>
  <c r="G71" i="1"/>
  <c r="F77" i="1"/>
  <c r="G94" i="1"/>
  <c r="F97" i="1"/>
  <c r="G114" i="1"/>
  <c r="F117" i="1"/>
  <c r="F137" i="1"/>
  <c r="G130" i="1"/>
  <c r="F88" i="1"/>
  <c r="F80" i="1"/>
  <c r="F100" i="1"/>
  <c r="F120" i="1"/>
  <c r="F140" i="1"/>
  <c r="G91" i="1"/>
  <c r="F83" i="1"/>
  <c r="F103" i="1"/>
  <c r="F123" i="1"/>
  <c r="F143" i="1"/>
  <c r="F66" i="1"/>
  <c r="F86" i="1"/>
  <c r="F106" i="1"/>
  <c r="F126" i="1"/>
  <c r="F146" i="1"/>
  <c r="F90" i="1"/>
  <c r="G68" i="1"/>
  <c r="G108" i="1"/>
  <c r="F69" i="1"/>
  <c r="F89" i="1"/>
  <c r="F109" i="1"/>
  <c r="F129" i="1"/>
  <c r="F72" i="1"/>
  <c r="F92" i="1"/>
  <c r="F112" i="1"/>
  <c r="F132" i="1"/>
  <c r="F75" i="1"/>
  <c r="F95" i="1"/>
  <c r="F115" i="1"/>
  <c r="F135" i="1"/>
</calcChain>
</file>

<file path=xl/sharedStrings.xml><?xml version="1.0" encoding="utf-8"?>
<sst xmlns="http://schemas.openxmlformats.org/spreadsheetml/2006/main" count="88" uniqueCount="67">
  <si>
    <t>User: USER</t>
  </si>
  <si>
    <t>Path: C:\Program Files (x86)\BMG\CLARIOstar\User\Data\</t>
  </si>
  <si>
    <t>Test ID: 1408</t>
  </si>
  <si>
    <t>Test Name: LDH_PED_384_costar</t>
  </si>
  <si>
    <t>Date: 11/4/2016</t>
  </si>
  <si>
    <t>Time: 1:14:43 PM</t>
  </si>
  <si>
    <t>ID1: 24 chemicals Run 2, 96h</t>
  </si>
  <si>
    <t>ID2: 2D Prol Plate 1</t>
  </si>
  <si>
    <t>Fluorescence (FI)</t>
  </si>
  <si>
    <t>Raw Data (560-15/600.5-20)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</si>
  <si>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</si>
  <si>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</si>
  <si>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</si>
  <si>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</si>
  <si>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</si>
  <si>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</si>
  <si>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</si>
  <si>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</si>
  <si>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</si>
  <si>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</si>
  <si>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</si>
  <si>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</si>
  <si>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</si>
  <si>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</si>
  <si>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</si>
  <si>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</si>
  <si>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Assay</t>
  </si>
  <si>
    <t>LDH</t>
  </si>
  <si>
    <t>Time Point</t>
  </si>
  <si>
    <t>96h</t>
  </si>
  <si>
    <t>Cmpd Name</t>
  </si>
  <si>
    <t>Cmpd#</t>
  </si>
  <si>
    <t>Top Conc (µM)</t>
  </si>
  <si>
    <t>Model-Run</t>
  </si>
  <si>
    <t>potassium chloride</t>
  </si>
  <si>
    <t>cyclophosphamide</t>
  </si>
  <si>
    <t>chenodeoxycholic acid</t>
  </si>
  <si>
    <t>aflatoxin B1</t>
  </si>
  <si>
    <t>troglitazone</t>
  </si>
  <si>
    <t>rosiglitazone</t>
  </si>
  <si>
    <t>aspirin</t>
  </si>
  <si>
    <t>benzo(a)pyrene</t>
  </si>
  <si>
    <t>DMSO</t>
  </si>
  <si>
    <t>Top Conc (nM)</t>
  </si>
  <si>
    <t>tamoxifen</t>
  </si>
  <si>
    <t>N-nitrosodimethylamine (DMN)</t>
  </si>
  <si>
    <t>chlorpromazine</t>
  </si>
  <si>
    <t>menadione</t>
  </si>
  <si>
    <t>ritonavir</t>
  </si>
  <si>
    <t>sucrose</t>
  </si>
  <si>
    <t>rifampicin (lot #)</t>
  </si>
  <si>
    <t>diphenhydramine</t>
  </si>
  <si>
    <t>fenofibric acid</t>
  </si>
  <si>
    <t>trovafloxacin</t>
  </si>
  <si>
    <t>caffeine</t>
  </si>
  <si>
    <t>valproic acid</t>
  </si>
  <si>
    <t>omeprazole</t>
  </si>
  <si>
    <t>levofloxacin</t>
  </si>
  <si>
    <t>acetaminophen (lot 053K0040)</t>
  </si>
  <si>
    <t>phenobarbital</t>
  </si>
  <si>
    <t>compound</t>
  </si>
  <si>
    <t>concentration (nM)</t>
  </si>
  <si>
    <t>Mean</t>
  </si>
  <si>
    <t>SD</t>
  </si>
  <si>
    <t>mode</t>
  </si>
  <si>
    <t>time</t>
  </si>
  <si>
    <t>PROLIF-R2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</si>
</sst>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0" xfId="0" applyFill="1" applyBorder="1" applyAlignment="1">
      <alignment horizontal="center"/>
    </xf>
  </cellXfs>
  <cellStyles count="1">
    <cellStyle name="Normal" xfId="0" builtinId="0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Y146"/>
  <sheetViews>
    <sheetView tabSelected="1" workbookViewId="0"/>
  </sheetViews>
  <sheetFormatPr defaultRowHeight="14.4" x14ac:dyDescent="0.3"/>
  <cols>
    <col min="1" max="1" width="4.33203125" customWidth="1"/>
  </cols>
  <sheetData>
    <row r="3" spans="1:25" x14ac:dyDescent="0.3">
      <c r="A3" s="1" t="s">
        <v>0</v>
      </c>
    </row>
    <row r="4" spans="1:25" x14ac:dyDescent="0.3">
      <c r="A4" s="1" t="s">
        <v>1</v>
      </c>
    </row>
    <row r="5" spans="1:25" x14ac:dyDescent="0.3">
      <c r="A5" s="1" t="s">
        <v>2</v>
      </c>
    </row>
    <row r="6" spans="1:25" x14ac:dyDescent="0.3">
      <c r="A6" s="1" t="s">
        <v>3</v>
      </c>
    </row>
    <row r="7" spans="1:25" x14ac:dyDescent="0.3">
      <c r="A7" s="1" t="s">
        <v>4</v>
      </c>
    </row>
    <row r="8" spans="1:25" x14ac:dyDescent="0.3">
      <c r="A8" s="1" t="s">
        <v>5</v>
      </c>
    </row>
    <row r="9" spans="1:25" x14ac:dyDescent="0.3">
      <c r="A9" s="1" t="s">
        <v>6</v>
      </c>
    </row>
    <row r="10" spans="1:25" x14ac:dyDescent="0.3">
      <c r="A10" s="1" t="s">
        <v>7</v>
      </c>
    </row>
    <row r="11" spans="1:25" x14ac:dyDescent="0.3">
      <c r="A11" s="1" t="s">
        <v>8</v>
      </c>
    </row>
    <row r="15" spans="1:25" x14ac:dyDescent="0.3">
      <c r="B15" t="s">
        <v>9</v>
      </c>
    </row>
    <row r="16" spans="1:25" x14ac:dyDescent="0.3">
      <c r="B16" s="2">
        <v>1</v>
      </c>
      <c r="C16" s="2">
        <v>2</v>
      </c>
      <c r="D16" s="2">
        <v>3</v>
      </c>
      <c r="E16" s="2">
        <v>4</v>
      </c>
      <c r="F16" s="2">
        <v>5</v>
      </c>
      <c r="G16" s="2">
        <v>6</v>
      </c>
      <c r="H16" s="2">
        <v>7</v>
      </c>
      <c r="I16" s="2">
        <v>8</v>
      </c>
      <c r="J16" s="2">
        <v>9</v>
      </c>
      <c r="K16" s="2">
        <v>10</v>
      </c>
      <c r="L16" s="2">
        <v>11</v>
      </c>
      <c r="M16" s="2">
        <v>12</v>
      </c>
      <c r="N16" s="2">
        <v>13</v>
      </c>
      <c r="O16" s="2">
        <v>14</v>
      </c>
      <c r="P16" s="2">
        <v>15</v>
      </c>
      <c r="Q16" s="2">
        <v>16</v>
      </c>
      <c r="R16" s="2">
        <v>17</v>
      </c>
      <c r="S16" s="2">
        <v>18</v>
      </c>
      <c r="T16" s="2">
        <v>19</v>
      </c>
      <c r="U16" s="2">
        <v>20</v>
      </c>
      <c r="V16" s="2">
        <v>21</v>
      </c>
      <c r="W16" s="2">
        <v>22</v>
      </c>
      <c r="X16" s="2">
        <v>23</v>
      </c>
      <c r="Y16" s="2">
        <v>24</v>
      </c>
    </row>
    <row r="17" spans="1:25" x14ac:dyDescent="0.3">
      <c r="A17" s="2" t="s">
        <v>10</v>
      </c>
      <c r="B17" s="3">
        <v>34259</v>
      </c>
      <c r="C17" s="4">
        <v>232718</v>
      </c>
      <c r="D17" s="4">
        <v>23028</v>
      </c>
      <c r="E17" s="4">
        <v>21440</v>
      </c>
      <c r="F17" s="4">
        <v>22863</v>
      </c>
      <c r="G17" s="4">
        <v>22782</v>
      </c>
      <c r="H17" s="4">
        <v>23859</v>
      </c>
      <c r="I17" s="4">
        <v>23546</v>
      </c>
      <c r="J17" s="4">
        <v>18858</v>
      </c>
      <c r="K17" s="4">
        <v>23315</v>
      </c>
      <c r="L17" s="4">
        <v>23826</v>
      </c>
      <c r="M17" s="4">
        <v>23268</v>
      </c>
      <c r="N17" s="4">
        <v>22606</v>
      </c>
      <c r="O17" s="4">
        <v>22106</v>
      </c>
      <c r="P17" s="4">
        <v>19568</v>
      </c>
      <c r="Q17" s="4">
        <v>22046</v>
      </c>
      <c r="R17" s="4">
        <v>22956</v>
      </c>
      <c r="S17" s="4">
        <v>19177</v>
      </c>
      <c r="T17" s="4">
        <v>21931</v>
      </c>
      <c r="U17" s="4">
        <v>22920</v>
      </c>
      <c r="V17" s="4">
        <v>22257</v>
      </c>
      <c r="W17" s="4">
        <v>21333</v>
      </c>
      <c r="X17" s="4">
        <v>24003</v>
      </c>
      <c r="Y17" s="5">
        <v>21105</v>
      </c>
    </row>
    <row r="18" spans="1:25" x14ac:dyDescent="0.3">
      <c r="A18" s="2" t="s">
        <v>11</v>
      </c>
      <c r="B18" s="6">
        <v>29154</v>
      </c>
      <c r="C18" s="7">
        <v>154399</v>
      </c>
      <c r="D18" s="7">
        <v>21556</v>
      </c>
      <c r="E18" s="7">
        <v>22308</v>
      </c>
      <c r="F18" s="7">
        <v>21771</v>
      </c>
      <c r="G18" s="7">
        <v>22417</v>
      </c>
      <c r="H18" s="7">
        <v>21963</v>
      </c>
      <c r="I18" s="7">
        <v>22949</v>
      </c>
      <c r="J18" s="7">
        <v>22209</v>
      </c>
      <c r="K18" s="7">
        <v>21739</v>
      </c>
      <c r="L18" s="7">
        <v>20930</v>
      </c>
      <c r="M18" s="7">
        <v>21156</v>
      </c>
      <c r="N18" s="7">
        <v>21122</v>
      </c>
      <c r="O18" s="7">
        <v>22863</v>
      </c>
      <c r="P18" s="7">
        <v>22005</v>
      </c>
      <c r="Q18" s="7">
        <v>22098</v>
      </c>
      <c r="R18" s="7">
        <v>21483</v>
      </c>
      <c r="S18" s="7">
        <v>20473</v>
      </c>
      <c r="T18" s="7">
        <v>22495</v>
      </c>
      <c r="U18" s="7">
        <v>22400</v>
      </c>
      <c r="V18" s="7">
        <v>18865</v>
      </c>
      <c r="W18" s="7">
        <v>22095</v>
      </c>
      <c r="X18" s="7">
        <v>14265</v>
      </c>
      <c r="Y18" s="8">
        <v>21241</v>
      </c>
    </row>
    <row r="19" spans="1:25" x14ac:dyDescent="0.3">
      <c r="A19" s="2" t="s">
        <v>12</v>
      </c>
      <c r="B19" s="6">
        <v>21092</v>
      </c>
      <c r="C19" s="7">
        <v>20970</v>
      </c>
      <c r="D19" s="7">
        <v>21399</v>
      </c>
      <c r="E19" s="7">
        <v>21467</v>
      </c>
      <c r="F19" s="7">
        <v>22305</v>
      </c>
      <c r="G19" s="7">
        <v>17947</v>
      </c>
      <c r="H19" s="7">
        <v>22638</v>
      </c>
      <c r="I19" s="7">
        <v>18336</v>
      </c>
      <c r="J19" s="7">
        <v>20885</v>
      </c>
      <c r="K19" s="7">
        <v>19229</v>
      </c>
      <c r="L19" s="7">
        <v>23458</v>
      </c>
      <c r="M19" s="7">
        <v>21435</v>
      </c>
      <c r="N19" s="7">
        <v>22349</v>
      </c>
      <c r="O19" s="7">
        <v>21012</v>
      </c>
      <c r="P19" s="7">
        <v>22805</v>
      </c>
      <c r="Q19" s="7">
        <v>21595</v>
      </c>
      <c r="R19" s="7">
        <v>21376</v>
      </c>
      <c r="S19" s="7">
        <v>21364</v>
      </c>
      <c r="T19" s="7">
        <v>22410</v>
      </c>
      <c r="U19" s="7">
        <v>22323</v>
      </c>
      <c r="V19" s="7">
        <v>20438</v>
      </c>
      <c r="W19" s="7">
        <v>22495</v>
      </c>
      <c r="X19" s="7">
        <v>18548</v>
      </c>
      <c r="Y19" s="8">
        <v>20011</v>
      </c>
    </row>
    <row r="20" spans="1:25" x14ac:dyDescent="0.3">
      <c r="A20" s="2" t="s">
        <v>13</v>
      </c>
      <c r="B20" s="6">
        <v>21092</v>
      </c>
      <c r="C20" s="7">
        <v>20566</v>
      </c>
      <c r="D20" s="7">
        <v>21390</v>
      </c>
      <c r="E20" s="7">
        <v>20577</v>
      </c>
      <c r="F20" s="7">
        <v>20816</v>
      </c>
      <c r="G20" s="7">
        <v>16552</v>
      </c>
      <c r="H20" s="7">
        <v>21781</v>
      </c>
      <c r="I20" s="7">
        <v>17487</v>
      </c>
      <c r="J20" s="7">
        <v>22063</v>
      </c>
      <c r="K20" s="7">
        <v>19362</v>
      </c>
      <c r="L20" s="7">
        <v>21952</v>
      </c>
      <c r="M20" s="7">
        <v>19622</v>
      </c>
      <c r="N20" s="7">
        <v>22054</v>
      </c>
      <c r="O20" s="7">
        <v>20177</v>
      </c>
      <c r="P20" s="7">
        <v>21988</v>
      </c>
      <c r="Q20" s="7">
        <v>22008</v>
      </c>
      <c r="R20" s="7">
        <v>21909</v>
      </c>
      <c r="S20" s="7">
        <v>21248</v>
      </c>
      <c r="T20" s="7">
        <v>22686</v>
      </c>
      <c r="U20" s="7">
        <v>23184</v>
      </c>
      <c r="V20" s="7">
        <v>22703</v>
      </c>
      <c r="W20" s="7">
        <v>22038</v>
      </c>
      <c r="X20" s="7">
        <v>21846</v>
      </c>
      <c r="Y20" s="8">
        <v>20898</v>
      </c>
    </row>
    <row r="21" spans="1:25" x14ac:dyDescent="0.3">
      <c r="A21" s="2" t="s">
        <v>14</v>
      </c>
      <c r="B21" s="6">
        <v>20461</v>
      </c>
      <c r="C21" s="7">
        <v>20979</v>
      </c>
      <c r="D21" s="7">
        <v>17662</v>
      </c>
      <c r="E21" s="7">
        <v>21023</v>
      </c>
      <c r="F21" s="7">
        <v>20127</v>
      </c>
      <c r="G21" s="7">
        <v>18471</v>
      </c>
      <c r="H21" s="7">
        <v>22485</v>
      </c>
      <c r="I21" s="7">
        <v>18180</v>
      </c>
      <c r="J21" s="7">
        <v>22079</v>
      </c>
      <c r="K21" s="7">
        <v>19669</v>
      </c>
      <c r="L21" s="7">
        <v>21820</v>
      </c>
      <c r="M21" s="7">
        <v>17706</v>
      </c>
      <c r="N21" s="7">
        <v>22139</v>
      </c>
      <c r="O21" s="7">
        <v>22834</v>
      </c>
      <c r="P21" s="7">
        <v>23079</v>
      </c>
      <c r="Q21" s="7">
        <v>21597</v>
      </c>
      <c r="R21" s="7">
        <v>22284</v>
      </c>
      <c r="S21" s="7">
        <v>20882</v>
      </c>
      <c r="T21" s="7">
        <v>21449</v>
      </c>
      <c r="U21" s="7">
        <v>20486</v>
      </c>
      <c r="V21" s="7">
        <v>21597</v>
      </c>
      <c r="W21" s="7">
        <v>22323</v>
      </c>
      <c r="X21" s="7">
        <v>21234</v>
      </c>
      <c r="Y21" s="8">
        <v>20962</v>
      </c>
    </row>
    <row r="22" spans="1:25" x14ac:dyDescent="0.3">
      <c r="A22" s="2" t="s">
        <v>15</v>
      </c>
      <c r="B22" s="6">
        <v>21314</v>
      </c>
      <c r="C22" s="7">
        <v>20759</v>
      </c>
      <c r="D22" s="7">
        <v>22134</v>
      </c>
      <c r="E22" s="7">
        <v>18302</v>
      </c>
      <c r="F22" s="7">
        <v>21249</v>
      </c>
      <c r="G22" s="7">
        <v>17314</v>
      </c>
      <c r="H22" s="7">
        <v>22583</v>
      </c>
      <c r="I22" s="7">
        <v>20828</v>
      </c>
      <c r="J22" s="7">
        <v>21909</v>
      </c>
      <c r="K22" s="7">
        <v>20138</v>
      </c>
      <c r="L22" s="7">
        <v>22824</v>
      </c>
      <c r="M22" s="7">
        <v>21448</v>
      </c>
      <c r="N22" s="7">
        <v>21581</v>
      </c>
      <c r="O22" s="7">
        <v>23680</v>
      </c>
      <c r="P22" s="7">
        <v>22136</v>
      </c>
      <c r="Q22" s="7">
        <v>22947</v>
      </c>
      <c r="R22" s="7">
        <v>21112</v>
      </c>
      <c r="S22" s="7">
        <v>22450</v>
      </c>
      <c r="T22" s="7">
        <v>22996</v>
      </c>
      <c r="U22" s="7">
        <v>20595</v>
      </c>
      <c r="V22" s="7">
        <v>22294</v>
      </c>
      <c r="W22" s="7">
        <v>22285</v>
      </c>
      <c r="X22" s="7">
        <v>21285</v>
      </c>
      <c r="Y22" s="8">
        <v>21324</v>
      </c>
    </row>
    <row r="23" spans="1:25" x14ac:dyDescent="0.3">
      <c r="A23" s="2" t="s">
        <v>16</v>
      </c>
      <c r="B23" s="6">
        <v>20230</v>
      </c>
      <c r="C23" s="7">
        <v>20327</v>
      </c>
      <c r="D23" s="7">
        <v>19776</v>
      </c>
      <c r="E23" s="7">
        <v>15978</v>
      </c>
      <c r="F23" s="7">
        <v>21157</v>
      </c>
      <c r="G23" s="7">
        <v>18080</v>
      </c>
      <c r="H23" s="7">
        <v>21710</v>
      </c>
      <c r="I23" s="7">
        <v>20810</v>
      </c>
      <c r="J23" s="7">
        <v>22270</v>
      </c>
      <c r="K23" s="7">
        <v>21817</v>
      </c>
      <c r="L23" s="7">
        <v>20141</v>
      </c>
      <c r="M23" s="7">
        <v>21287</v>
      </c>
      <c r="N23" s="7">
        <v>22506</v>
      </c>
      <c r="O23" s="7">
        <v>21687</v>
      </c>
      <c r="P23" s="7">
        <v>22841</v>
      </c>
      <c r="Q23" s="7">
        <v>22481</v>
      </c>
      <c r="R23" s="7">
        <v>23185</v>
      </c>
      <c r="S23" s="7">
        <v>22637</v>
      </c>
      <c r="T23" s="7">
        <v>13948</v>
      </c>
      <c r="U23" s="7">
        <v>22548</v>
      </c>
      <c r="V23" s="7">
        <v>22235</v>
      </c>
      <c r="W23" s="7">
        <v>21491</v>
      </c>
      <c r="X23" s="7">
        <v>21908</v>
      </c>
      <c r="Y23" s="8">
        <v>21770</v>
      </c>
    </row>
    <row r="24" spans="1:25" x14ac:dyDescent="0.3">
      <c r="A24" s="2" t="s">
        <v>17</v>
      </c>
      <c r="B24" s="6">
        <v>20073</v>
      </c>
      <c r="C24" s="7">
        <v>20824</v>
      </c>
      <c r="D24" s="7">
        <v>21835</v>
      </c>
      <c r="E24" s="7">
        <v>16109</v>
      </c>
      <c r="F24" s="7">
        <v>22472</v>
      </c>
      <c r="G24" s="7">
        <v>18259</v>
      </c>
      <c r="H24" s="7">
        <v>22006</v>
      </c>
      <c r="I24" s="7">
        <v>20709</v>
      </c>
      <c r="J24" s="7">
        <v>21852</v>
      </c>
      <c r="K24" s="7">
        <v>21401</v>
      </c>
      <c r="L24" s="7">
        <v>21849</v>
      </c>
      <c r="M24" s="7">
        <v>22550</v>
      </c>
      <c r="N24" s="7">
        <v>22444</v>
      </c>
      <c r="O24" s="7">
        <v>22152</v>
      </c>
      <c r="P24" s="7">
        <v>22091</v>
      </c>
      <c r="Q24" s="7">
        <v>22585</v>
      </c>
      <c r="R24" s="7">
        <v>22236</v>
      </c>
      <c r="S24" s="7">
        <v>19444</v>
      </c>
      <c r="T24" s="7">
        <v>25374</v>
      </c>
      <c r="U24" s="7">
        <v>22534</v>
      </c>
      <c r="V24" s="7">
        <v>22889</v>
      </c>
      <c r="W24" s="7">
        <v>23129</v>
      </c>
      <c r="X24" s="7">
        <v>19808</v>
      </c>
      <c r="Y24" s="8">
        <v>24083</v>
      </c>
    </row>
    <row r="25" spans="1:25" x14ac:dyDescent="0.3">
      <c r="A25" s="2" t="s">
        <v>18</v>
      </c>
      <c r="B25" s="6">
        <v>21733</v>
      </c>
      <c r="C25" s="7">
        <v>21799</v>
      </c>
      <c r="D25" s="7">
        <v>15656</v>
      </c>
      <c r="E25" s="7">
        <v>21905</v>
      </c>
      <c r="F25" s="7">
        <v>22683</v>
      </c>
      <c r="G25" s="7">
        <v>22817</v>
      </c>
      <c r="H25" s="7">
        <v>21510</v>
      </c>
      <c r="I25" s="7">
        <v>22023</v>
      </c>
      <c r="J25" s="7">
        <v>23070</v>
      </c>
      <c r="K25" s="7">
        <v>21823</v>
      </c>
      <c r="L25" s="7">
        <v>22588</v>
      </c>
      <c r="M25" s="7">
        <v>22245</v>
      </c>
      <c r="N25" s="7">
        <v>22615</v>
      </c>
      <c r="O25" s="7">
        <v>18677</v>
      </c>
      <c r="P25" s="7">
        <v>22134</v>
      </c>
      <c r="Q25" s="7">
        <v>22847</v>
      </c>
      <c r="R25" s="7">
        <v>22905</v>
      </c>
      <c r="S25" s="7">
        <v>24084</v>
      </c>
      <c r="T25" s="7">
        <v>23475</v>
      </c>
      <c r="U25" s="7">
        <v>23600</v>
      </c>
      <c r="V25" s="7">
        <v>23221</v>
      </c>
      <c r="W25" s="7">
        <v>24463</v>
      </c>
      <c r="X25" s="7">
        <v>23885</v>
      </c>
      <c r="Y25" s="8">
        <v>23587</v>
      </c>
    </row>
    <row r="26" spans="1:25" x14ac:dyDescent="0.3">
      <c r="A26" s="2" t="s">
        <v>19</v>
      </c>
      <c r="B26" s="6">
        <v>20533</v>
      </c>
      <c r="C26" s="7">
        <v>20636</v>
      </c>
      <c r="D26" s="7">
        <v>18856</v>
      </c>
      <c r="E26" s="7">
        <v>21995</v>
      </c>
      <c r="F26" s="7">
        <v>20449</v>
      </c>
      <c r="G26" s="7">
        <v>22286</v>
      </c>
      <c r="H26" s="7">
        <v>23207</v>
      </c>
      <c r="I26" s="7">
        <v>21798</v>
      </c>
      <c r="J26" s="7">
        <v>21490</v>
      </c>
      <c r="K26" s="7">
        <v>22575</v>
      </c>
      <c r="L26" s="7">
        <v>20642</v>
      </c>
      <c r="M26" s="7">
        <v>21987</v>
      </c>
      <c r="N26" s="7">
        <v>21180</v>
      </c>
      <c r="O26" s="7">
        <v>20151</v>
      </c>
      <c r="P26" s="7">
        <v>21832</v>
      </c>
      <c r="Q26" s="7">
        <v>22740</v>
      </c>
      <c r="R26" s="7">
        <v>22053</v>
      </c>
      <c r="S26" s="7">
        <v>23103</v>
      </c>
      <c r="T26" s="7">
        <v>23191</v>
      </c>
      <c r="U26" s="7">
        <v>23917</v>
      </c>
      <c r="V26" s="7">
        <v>22449</v>
      </c>
      <c r="W26" s="7">
        <v>22978</v>
      </c>
      <c r="X26" s="7">
        <v>22152</v>
      </c>
      <c r="Y26" s="8">
        <v>22101</v>
      </c>
    </row>
    <row r="27" spans="1:25" x14ac:dyDescent="0.3">
      <c r="A27" s="2" t="s">
        <v>20</v>
      </c>
      <c r="B27" s="6">
        <v>22313</v>
      </c>
      <c r="C27" s="7">
        <v>21021</v>
      </c>
      <c r="D27" s="7">
        <v>18752</v>
      </c>
      <c r="E27" s="7">
        <v>20192</v>
      </c>
      <c r="F27" s="7">
        <v>21219</v>
      </c>
      <c r="G27" s="7">
        <v>21706</v>
      </c>
      <c r="H27" s="7">
        <v>22155</v>
      </c>
      <c r="I27" s="7">
        <v>22499</v>
      </c>
      <c r="J27" s="7">
        <v>21714</v>
      </c>
      <c r="K27" s="7">
        <v>22821</v>
      </c>
      <c r="L27" s="7">
        <v>23151</v>
      </c>
      <c r="M27" s="7">
        <v>22231</v>
      </c>
      <c r="N27" s="7">
        <v>23019</v>
      </c>
      <c r="O27" s="7">
        <v>22292</v>
      </c>
      <c r="P27" s="7">
        <v>20732</v>
      </c>
      <c r="Q27" s="7">
        <v>22221</v>
      </c>
      <c r="R27" s="7">
        <v>22436</v>
      </c>
      <c r="S27" s="7">
        <v>23059</v>
      </c>
      <c r="T27" s="7">
        <v>23233</v>
      </c>
      <c r="U27" s="7">
        <v>23357</v>
      </c>
      <c r="V27" s="7">
        <v>22918</v>
      </c>
      <c r="W27" s="7">
        <v>22331</v>
      </c>
      <c r="X27" s="7">
        <v>24959</v>
      </c>
      <c r="Y27" s="8">
        <v>23427</v>
      </c>
    </row>
    <row r="28" spans="1:25" x14ac:dyDescent="0.3">
      <c r="A28" s="2" t="s">
        <v>21</v>
      </c>
      <c r="B28" s="6">
        <v>21432</v>
      </c>
      <c r="C28" s="7">
        <v>21851</v>
      </c>
      <c r="D28" s="7">
        <v>18458</v>
      </c>
      <c r="E28" s="7">
        <v>34997</v>
      </c>
      <c r="F28" s="7">
        <v>21563</v>
      </c>
      <c r="G28" s="7">
        <v>28076</v>
      </c>
      <c r="H28" s="7">
        <v>31197</v>
      </c>
      <c r="I28" s="7">
        <v>46289</v>
      </c>
      <c r="J28" s="7">
        <v>49342</v>
      </c>
      <c r="K28" s="7">
        <v>26283</v>
      </c>
      <c r="L28" s="7">
        <v>47891</v>
      </c>
      <c r="M28" s="7">
        <v>23104</v>
      </c>
      <c r="N28" s="7">
        <v>27860</v>
      </c>
      <c r="O28" s="7">
        <v>23422</v>
      </c>
      <c r="P28" s="7">
        <v>22999</v>
      </c>
      <c r="Q28" s="7">
        <v>20730</v>
      </c>
      <c r="R28" s="7">
        <v>21592</v>
      </c>
      <c r="S28" s="7">
        <v>22615</v>
      </c>
      <c r="T28" s="7">
        <v>21862</v>
      </c>
      <c r="U28" s="7">
        <v>19917</v>
      </c>
      <c r="V28" s="7">
        <v>22619</v>
      </c>
      <c r="W28" s="7">
        <v>23760</v>
      </c>
      <c r="X28" s="7">
        <v>23390</v>
      </c>
      <c r="Y28" s="8">
        <v>26623</v>
      </c>
    </row>
    <row r="29" spans="1:25" x14ac:dyDescent="0.3">
      <c r="A29" s="2" t="s">
        <v>22</v>
      </c>
      <c r="B29" s="6">
        <v>21427</v>
      </c>
      <c r="C29" s="7">
        <v>21693</v>
      </c>
      <c r="D29" s="7">
        <v>20568</v>
      </c>
      <c r="E29" s="7">
        <v>29633</v>
      </c>
      <c r="F29" s="7">
        <v>22709</v>
      </c>
      <c r="G29" s="7">
        <v>30624</v>
      </c>
      <c r="H29" s="7">
        <v>27417</v>
      </c>
      <c r="I29" s="7">
        <v>39997</v>
      </c>
      <c r="J29" s="7">
        <v>51700</v>
      </c>
      <c r="K29" s="7">
        <v>28374</v>
      </c>
      <c r="L29" s="7">
        <v>47176</v>
      </c>
      <c r="M29" s="7">
        <v>22290</v>
      </c>
      <c r="N29" s="7">
        <v>28973</v>
      </c>
      <c r="O29" s="7">
        <v>21596</v>
      </c>
      <c r="P29" s="7">
        <v>21655</v>
      </c>
      <c r="Q29" s="7">
        <v>22623</v>
      </c>
      <c r="R29" s="7">
        <v>19965</v>
      </c>
      <c r="S29" s="7">
        <v>24045</v>
      </c>
      <c r="T29" s="7">
        <v>23225</v>
      </c>
      <c r="U29" s="7">
        <v>22816</v>
      </c>
      <c r="V29" s="7">
        <v>22624</v>
      </c>
      <c r="W29" s="7">
        <v>23265</v>
      </c>
      <c r="X29" s="7">
        <v>22842</v>
      </c>
      <c r="Y29" s="8">
        <v>25976</v>
      </c>
    </row>
    <row r="30" spans="1:25" x14ac:dyDescent="0.3">
      <c r="A30" s="2" t="s">
        <v>23</v>
      </c>
      <c r="B30" s="6">
        <v>22991</v>
      </c>
      <c r="C30" s="7">
        <v>20501</v>
      </c>
      <c r="D30" s="7">
        <v>18638</v>
      </c>
      <c r="E30" s="7">
        <v>22510</v>
      </c>
      <c r="F30" s="7">
        <v>23652</v>
      </c>
      <c r="G30" s="7">
        <v>29975</v>
      </c>
      <c r="H30" s="7">
        <v>30604</v>
      </c>
      <c r="I30" s="7">
        <v>42168</v>
      </c>
      <c r="J30" s="7">
        <v>47191</v>
      </c>
      <c r="K30" s="7">
        <v>26367</v>
      </c>
      <c r="L30" s="7">
        <v>47830</v>
      </c>
      <c r="M30" s="7">
        <v>23411</v>
      </c>
      <c r="N30" s="7">
        <v>29708</v>
      </c>
      <c r="O30" s="7">
        <v>22814</v>
      </c>
      <c r="P30" s="7">
        <v>22030</v>
      </c>
      <c r="Q30" s="7">
        <v>23352</v>
      </c>
      <c r="R30" s="7">
        <v>22738</v>
      </c>
      <c r="S30" s="7">
        <v>23280</v>
      </c>
      <c r="T30" s="7">
        <v>21760</v>
      </c>
      <c r="U30" s="7">
        <v>20000</v>
      </c>
      <c r="V30" s="7">
        <v>22282</v>
      </c>
      <c r="W30" s="7">
        <v>23311</v>
      </c>
      <c r="X30" s="7">
        <v>22439</v>
      </c>
      <c r="Y30" s="8">
        <v>24683</v>
      </c>
    </row>
    <row r="31" spans="1:25" x14ac:dyDescent="0.3">
      <c r="A31" s="2" t="s">
        <v>24</v>
      </c>
      <c r="B31" s="6">
        <v>23585</v>
      </c>
      <c r="C31" s="7">
        <v>21091</v>
      </c>
      <c r="D31" s="7">
        <v>20462</v>
      </c>
      <c r="E31" s="7">
        <v>21683</v>
      </c>
      <c r="F31" s="7">
        <v>20967</v>
      </c>
      <c r="G31" s="7">
        <v>22401</v>
      </c>
      <c r="H31" s="7">
        <v>22015</v>
      </c>
      <c r="I31" s="7">
        <v>21094</v>
      </c>
      <c r="J31" s="7">
        <v>19500</v>
      </c>
      <c r="K31" s="7">
        <v>19680</v>
      </c>
      <c r="L31" s="7">
        <v>21040</v>
      </c>
      <c r="M31" s="7">
        <v>22107</v>
      </c>
      <c r="N31" s="7">
        <v>22410</v>
      </c>
      <c r="O31" s="7">
        <v>23039</v>
      </c>
      <c r="P31" s="7">
        <v>23342</v>
      </c>
      <c r="Q31" s="7">
        <v>22699</v>
      </c>
      <c r="R31" s="7">
        <v>23159</v>
      </c>
      <c r="S31" s="7">
        <v>22468</v>
      </c>
      <c r="T31" s="7">
        <v>22905</v>
      </c>
      <c r="U31" s="7">
        <v>21691</v>
      </c>
      <c r="V31" s="7">
        <v>21665</v>
      </c>
      <c r="W31" s="7">
        <v>23341</v>
      </c>
      <c r="X31" s="7">
        <v>24822</v>
      </c>
      <c r="Y31" s="8">
        <v>25871</v>
      </c>
    </row>
    <row r="32" spans="1:25" x14ac:dyDescent="0.3">
      <c r="A32" s="2" t="s">
        <v>25</v>
      </c>
      <c r="B32" s="9">
        <v>22595</v>
      </c>
      <c r="C32" s="10">
        <v>24114</v>
      </c>
      <c r="D32" s="10">
        <v>27426</v>
      </c>
      <c r="E32" s="10">
        <v>16656</v>
      </c>
      <c r="F32" s="10">
        <v>22588</v>
      </c>
      <c r="G32" s="10">
        <v>22269</v>
      </c>
      <c r="H32" s="10">
        <v>24138</v>
      </c>
      <c r="I32" s="10">
        <v>25652</v>
      </c>
      <c r="J32" s="10">
        <v>20042</v>
      </c>
      <c r="K32" s="10">
        <v>22808</v>
      </c>
      <c r="L32" s="10">
        <v>25290</v>
      </c>
      <c r="M32" s="10">
        <v>24196</v>
      </c>
      <c r="N32" s="10">
        <v>23116</v>
      </c>
      <c r="O32" s="10">
        <v>21884</v>
      </c>
      <c r="P32" s="10">
        <v>22889</v>
      </c>
      <c r="Q32" s="10">
        <v>25109</v>
      </c>
      <c r="R32" s="10">
        <v>25401</v>
      </c>
      <c r="S32" s="10">
        <v>23617</v>
      </c>
      <c r="T32" s="10">
        <v>24943</v>
      </c>
      <c r="U32" s="10">
        <v>23622</v>
      </c>
      <c r="V32" s="10">
        <v>24400</v>
      </c>
      <c r="W32" s="10">
        <v>24473</v>
      </c>
      <c r="X32" s="10">
        <v>24400</v>
      </c>
      <c r="Y32" s="11">
        <v>25475</v>
      </c>
    </row>
    <row r="34" spans="3:19" x14ac:dyDescent="0.3">
      <c r="C34" t="s">
        <v>26</v>
      </c>
      <c r="D34" t="s">
        <v>27</v>
      </c>
      <c r="F34" t="s">
        <v>28</v>
      </c>
      <c r="G34" t="s">
        <v>29</v>
      </c>
      <c r="Q34" t="s">
        <v>30</v>
      </c>
      <c r="R34" t="s">
        <v>31</v>
      </c>
      <c r="S34" t="s">
        <v>32</v>
      </c>
    </row>
    <row r="35" spans="3:19" x14ac:dyDescent="0.3">
      <c r="C35" t="s">
        <v>33</v>
      </c>
      <c r="D35" t="s">
        <v>66</v>
      </c>
      <c r="Q35" s="12" t="s">
        <v>34</v>
      </c>
      <c r="R35" s="12">
        <v>1</v>
      </c>
      <c r="S35" s="12">
        <v>299.9194810762516</v>
      </c>
    </row>
    <row r="36" spans="3:19" x14ac:dyDescent="0.3">
      <c r="C36" t="s">
        <v>30</v>
      </c>
      <c r="D36" s="13" t="s">
        <v>34</v>
      </c>
      <c r="E36" s="13" t="s">
        <v>35</v>
      </c>
      <c r="F36" s="13" t="s">
        <v>36</v>
      </c>
      <c r="G36" s="14" t="s">
        <v>37</v>
      </c>
      <c r="H36" s="14" t="s">
        <v>38</v>
      </c>
      <c r="I36" s="14" t="s">
        <v>39</v>
      </c>
      <c r="J36" s="14" t="s">
        <v>40</v>
      </c>
      <c r="K36" s="14" t="s">
        <v>41</v>
      </c>
      <c r="L36" s="15" t="s">
        <v>42</v>
      </c>
      <c r="P36" s="16"/>
      <c r="Q36" s="12" t="s">
        <v>35</v>
      </c>
      <c r="R36" s="12">
        <v>2</v>
      </c>
      <c r="S36" s="12">
        <v>299.98305862922246</v>
      </c>
    </row>
    <row r="37" spans="3:19" x14ac:dyDescent="0.3">
      <c r="C37" t="s">
        <v>43</v>
      </c>
      <c r="D37" s="12">
        <v>299.9194810762516</v>
      </c>
      <c r="E37" s="12">
        <v>299.98305862922246</v>
      </c>
      <c r="F37" s="12">
        <v>200.03713367726448</v>
      </c>
      <c r="G37" s="17">
        <v>149.97232653498466</v>
      </c>
      <c r="H37" s="17">
        <v>300.11596872487144</v>
      </c>
      <c r="I37" s="17">
        <v>300.04983891236009</v>
      </c>
      <c r="J37" s="17">
        <v>300.01150712045535</v>
      </c>
      <c r="K37" s="17">
        <v>29.999547797626807</v>
      </c>
      <c r="L37" s="17">
        <v>0</v>
      </c>
      <c r="M37" s="17"/>
      <c r="N37" s="18"/>
      <c r="P37" s="17"/>
      <c r="Q37" s="12" t="s">
        <v>36</v>
      </c>
      <c r="R37" s="12">
        <v>3</v>
      </c>
      <c r="S37" s="12">
        <v>200.03713367726448</v>
      </c>
    </row>
    <row r="38" spans="3:19" x14ac:dyDescent="0.3">
      <c r="D38" s="12" t="s">
        <v>10</v>
      </c>
      <c r="E38" s="12" t="s">
        <v>11</v>
      </c>
      <c r="F38" s="12" t="s">
        <v>12</v>
      </c>
      <c r="G38" s="12" t="s">
        <v>13</v>
      </c>
      <c r="H38" s="12" t="s">
        <v>14</v>
      </c>
      <c r="I38" s="12" t="s">
        <v>15</v>
      </c>
      <c r="J38" s="12" t="s">
        <v>16</v>
      </c>
      <c r="K38" s="12" t="s">
        <v>17</v>
      </c>
      <c r="L38" s="12" t="s">
        <v>18</v>
      </c>
      <c r="M38" s="12" t="s">
        <v>19</v>
      </c>
      <c r="N38" s="12">
        <v>0</v>
      </c>
      <c r="P38" s="17"/>
      <c r="Q38" s="17" t="s">
        <v>37</v>
      </c>
      <c r="R38" s="17">
        <v>4</v>
      </c>
      <c r="S38" s="17">
        <v>149.97232653498466</v>
      </c>
    </row>
    <row r="39" spans="3:19" x14ac:dyDescent="0.3">
      <c r="C39">
        <v>1</v>
      </c>
      <c r="D39" s="19">
        <f t="shared" ref="D39:D50" si="0">+D19</f>
        <v>21399</v>
      </c>
      <c r="E39" s="19">
        <f t="shared" ref="E39:E50" si="1">+F19</f>
        <v>22305</v>
      </c>
      <c r="F39" s="19">
        <f t="shared" ref="F39:F50" si="2">+H19</f>
        <v>22638</v>
      </c>
      <c r="G39" s="19">
        <f t="shared" ref="G39:G50" si="3">+J19</f>
        <v>20885</v>
      </c>
      <c r="H39" s="19">
        <f t="shared" ref="H39:H50" si="4">+L19</f>
        <v>23458</v>
      </c>
      <c r="I39" s="19">
        <f t="shared" ref="I39:I50" si="5">+N19</f>
        <v>22349</v>
      </c>
      <c r="J39" s="19">
        <f t="shared" ref="J39:J50" si="6">+P19</f>
        <v>22805</v>
      </c>
      <c r="K39" s="19">
        <f t="shared" ref="K39:K50" si="7">+R19</f>
        <v>21376</v>
      </c>
      <c r="L39" s="19">
        <f t="shared" ref="L39:L50" si="8">+T19</f>
        <v>22410</v>
      </c>
      <c r="M39" s="19">
        <f t="shared" ref="M39:M50" si="9">+V19</f>
        <v>20438</v>
      </c>
      <c r="N39" s="19">
        <f t="shared" ref="N39:N50" si="10">+X19</f>
        <v>18548</v>
      </c>
      <c r="P39" s="17"/>
      <c r="Q39" s="17" t="s">
        <v>38</v>
      </c>
      <c r="R39" s="17">
        <v>5</v>
      </c>
      <c r="S39" s="17">
        <v>300.11596872487144</v>
      </c>
    </row>
    <row r="40" spans="3:19" x14ac:dyDescent="0.3">
      <c r="D40" s="19">
        <f t="shared" si="0"/>
        <v>21390</v>
      </c>
      <c r="E40" s="19">
        <f t="shared" si="1"/>
        <v>20816</v>
      </c>
      <c r="F40" s="19">
        <f t="shared" si="2"/>
        <v>21781</v>
      </c>
      <c r="G40" s="19">
        <f t="shared" si="3"/>
        <v>22063</v>
      </c>
      <c r="H40" s="19">
        <f t="shared" si="4"/>
        <v>21952</v>
      </c>
      <c r="I40" s="19">
        <f t="shared" si="5"/>
        <v>22054</v>
      </c>
      <c r="J40" s="19">
        <f t="shared" si="6"/>
        <v>21988</v>
      </c>
      <c r="K40" s="19">
        <f t="shared" si="7"/>
        <v>21909</v>
      </c>
      <c r="L40" s="19">
        <f t="shared" si="8"/>
        <v>22686</v>
      </c>
      <c r="M40" s="19">
        <f t="shared" si="9"/>
        <v>22703</v>
      </c>
      <c r="N40" s="19">
        <f t="shared" si="10"/>
        <v>21846</v>
      </c>
      <c r="P40" s="17"/>
      <c r="Q40" s="17" t="s">
        <v>39</v>
      </c>
      <c r="R40" s="17">
        <v>6</v>
      </c>
      <c r="S40" s="17">
        <v>300.04983891236009</v>
      </c>
    </row>
    <row r="41" spans="3:19" x14ac:dyDescent="0.3">
      <c r="D41" s="19">
        <f t="shared" si="0"/>
        <v>17662</v>
      </c>
      <c r="E41" s="19">
        <f t="shared" si="1"/>
        <v>20127</v>
      </c>
      <c r="F41" s="19">
        <f t="shared" si="2"/>
        <v>22485</v>
      </c>
      <c r="G41" s="19">
        <f t="shared" si="3"/>
        <v>22079</v>
      </c>
      <c r="H41" s="19">
        <f t="shared" si="4"/>
        <v>21820</v>
      </c>
      <c r="I41" s="19">
        <f t="shared" si="5"/>
        <v>22139</v>
      </c>
      <c r="J41" s="19">
        <f t="shared" si="6"/>
        <v>23079</v>
      </c>
      <c r="K41" s="19">
        <f t="shared" si="7"/>
        <v>22284</v>
      </c>
      <c r="L41" s="19">
        <f t="shared" si="8"/>
        <v>21449</v>
      </c>
      <c r="M41" s="19">
        <f t="shared" si="9"/>
        <v>21597</v>
      </c>
      <c r="N41" s="19">
        <f t="shared" si="10"/>
        <v>21234</v>
      </c>
      <c r="P41" s="16"/>
      <c r="Q41" s="17" t="s">
        <v>40</v>
      </c>
      <c r="R41" s="17">
        <v>7</v>
      </c>
      <c r="S41" s="17">
        <v>300.01150712045535</v>
      </c>
    </row>
    <row r="42" spans="3:19" x14ac:dyDescent="0.3">
      <c r="C42">
        <v>2</v>
      </c>
      <c r="D42" s="17">
        <f t="shared" si="0"/>
        <v>22134</v>
      </c>
      <c r="E42" s="17">
        <f t="shared" si="1"/>
        <v>21249</v>
      </c>
      <c r="F42" s="17">
        <f t="shared" si="2"/>
        <v>22583</v>
      </c>
      <c r="G42" s="17">
        <f t="shared" si="3"/>
        <v>21909</v>
      </c>
      <c r="H42" s="17">
        <f t="shared" si="4"/>
        <v>22824</v>
      </c>
      <c r="I42" s="17">
        <f t="shared" si="5"/>
        <v>21581</v>
      </c>
      <c r="J42" s="17">
        <f t="shared" si="6"/>
        <v>22136</v>
      </c>
      <c r="K42" s="17">
        <f t="shared" si="7"/>
        <v>21112</v>
      </c>
      <c r="L42" s="17">
        <f t="shared" si="8"/>
        <v>22996</v>
      </c>
      <c r="M42" s="17">
        <f t="shared" si="9"/>
        <v>22294</v>
      </c>
      <c r="N42" s="17">
        <f t="shared" si="10"/>
        <v>21285</v>
      </c>
      <c r="P42" s="17"/>
      <c r="Q42" s="17" t="s">
        <v>41</v>
      </c>
      <c r="R42" s="17">
        <v>8</v>
      </c>
      <c r="S42" s="17">
        <v>29.999547797626807</v>
      </c>
    </row>
    <row r="43" spans="3:19" x14ac:dyDescent="0.3">
      <c r="C43" s="16"/>
      <c r="D43" s="17">
        <f t="shared" si="0"/>
        <v>19776</v>
      </c>
      <c r="E43" s="17">
        <f t="shared" si="1"/>
        <v>21157</v>
      </c>
      <c r="F43" s="17">
        <f t="shared" si="2"/>
        <v>21710</v>
      </c>
      <c r="G43" s="17">
        <f t="shared" si="3"/>
        <v>22270</v>
      </c>
      <c r="H43" s="17">
        <f t="shared" si="4"/>
        <v>20141</v>
      </c>
      <c r="I43" s="17">
        <f t="shared" si="5"/>
        <v>22506</v>
      </c>
      <c r="J43" s="17">
        <f t="shared" si="6"/>
        <v>22841</v>
      </c>
      <c r="K43" s="17">
        <f t="shared" si="7"/>
        <v>23185</v>
      </c>
      <c r="L43" s="17">
        <f t="shared" si="8"/>
        <v>13948</v>
      </c>
      <c r="M43" s="17">
        <f t="shared" si="9"/>
        <v>22235</v>
      </c>
      <c r="N43" s="17">
        <f t="shared" si="10"/>
        <v>21908</v>
      </c>
      <c r="P43" s="17"/>
      <c r="Q43" s="17" t="s">
        <v>44</v>
      </c>
      <c r="R43" s="17">
        <v>9</v>
      </c>
      <c r="S43" s="17">
        <v>93.572123722034164</v>
      </c>
    </row>
    <row r="44" spans="3:19" x14ac:dyDescent="0.3">
      <c r="D44" s="17">
        <f t="shared" si="0"/>
        <v>21835</v>
      </c>
      <c r="E44" s="17">
        <f t="shared" si="1"/>
        <v>22472</v>
      </c>
      <c r="F44" s="17">
        <f t="shared" si="2"/>
        <v>22006</v>
      </c>
      <c r="G44" s="17">
        <f t="shared" si="3"/>
        <v>21852</v>
      </c>
      <c r="H44" s="17">
        <f t="shared" si="4"/>
        <v>21849</v>
      </c>
      <c r="I44" s="17">
        <f t="shared" si="5"/>
        <v>22444</v>
      </c>
      <c r="J44" s="17">
        <f t="shared" si="6"/>
        <v>22091</v>
      </c>
      <c r="K44" s="17">
        <f t="shared" si="7"/>
        <v>22236</v>
      </c>
      <c r="L44" s="17">
        <f t="shared" si="8"/>
        <v>25374</v>
      </c>
      <c r="M44" s="17">
        <f t="shared" si="9"/>
        <v>22889</v>
      </c>
      <c r="N44" s="17">
        <f t="shared" si="10"/>
        <v>19808</v>
      </c>
      <c r="P44" s="17"/>
      <c r="Q44" s="17" t="s">
        <v>45</v>
      </c>
      <c r="R44" s="17">
        <v>10</v>
      </c>
      <c r="S44" s="17">
        <v>300.03188879745431</v>
      </c>
    </row>
    <row r="45" spans="3:19" x14ac:dyDescent="0.3">
      <c r="C45">
        <v>3</v>
      </c>
      <c r="D45" s="20">
        <f t="shared" si="0"/>
        <v>15656</v>
      </c>
      <c r="E45" s="20">
        <f t="shared" si="1"/>
        <v>22683</v>
      </c>
      <c r="F45" s="20">
        <f t="shared" si="2"/>
        <v>21510</v>
      </c>
      <c r="G45" s="20">
        <f t="shared" si="3"/>
        <v>23070</v>
      </c>
      <c r="H45" s="20">
        <f t="shared" si="4"/>
        <v>22588</v>
      </c>
      <c r="I45" s="20">
        <f t="shared" si="5"/>
        <v>22615</v>
      </c>
      <c r="J45" s="20">
        <f t="shared" si="6"/>
        <v>22134</v>
      </c>
      <c r="K45" s="20">
        <f t="shared" si="7"/>
        <v>22905</v>
      </c>
      <c r="L45" s="20">
        <f t="shared" si="8"/>
        <v>23475</v>
      </c>
      <c r="M45" s="20">
        <f t="shared" si="9"/>
        <v>23221</v>
      </c>
      <c r="N45" s="20">
        <f t="shared" si="10"/>
        <v>23885</v>
      </c>
      <c r="P45" s="17"/>
      <c r="Q45" s="17" t="s">
        <v>46</v>
      </c>
      <c r="R45" s="17">
        <v>11</v>
      </c>
      <c r="S45" s="17">
        <v>300.02186153879387</v>
      </c>
    </row>
    <row r="46" spans="3:19" x14ac:dyDescent="0.3">
      <c r="D46" s="20">
        <f t="shared" si="0"/>
        <v>18856</v>
      </c>
      <c r="E46" s="20">
        <f t="shared" si="1"/>
        <v>20449</v>
      </c>
      <c r="F46" s="20">
        <f t="shared" si="2"/>
        <v>23207</v>
      </c>
      <c r="G46" s="20">
        <f t="shared" si="3"/>
        <v>21490</v>
      </c>
      <c r="H46" s="20">
        <f t="shared" si="4"/>
        <v>20642</v>
      </c>
      <c r="I46" s="20">
        <f t="shared" si="5"/>
        <v>21180</v>
      </c>
      <c r="J46" s="20">
        <f t="shared" si="6"/>
        <v>21832</v>
      </c>
      <c r="K46" s="20">
        <f t="shared" si="7"/>
        <v>22053</v>
      </c>
      <c r="L46" s="20">
        <f t="shared" si="8"/>
        <v>23191</v>
      </c>
      <c r="M46" s="20">
        <f t="shared" si="9"/>
        <v>22449</v>
      </c>
      <c r="N46" s="20">
        <f t="shared" si="10"/>
        <v>22152</v>
      </c>
      <c r="Q46" s="17" t="s">
        <v>47</v>
      </c>
      <c r="R46" s="17">
        <v>12</v>
      </c>
      <c r="S46" s="17">
        <v>299.98790082693415</v>
      </c>
    </row>
    <row r="47" spans="3:19" x14ac:dyDescent="0.3">
      <c r="D47" s="20">
        <f t="shared" si="0"/>
        <v>18752</v>
      </c>
      <c r="E47" s="20">
        <f t="shared" si="1"/>
        <v>21219</v>
      </c>
      <c r="F47" s="20">
        <f t="shared" si="2"/>
        <v>22155</v>
      </c>
      <c r="G47" s="20">
        <f t="shared" si="3"/>
        <v>21714</v>
      </c>
      <c r="H47" s="20">
        <f t="shared" si="4"/>
        <v>23151</v>
      </c>
      <c r="I47" s="20">
        <f t="shared" si="5"/>
        <v>23019</v>
      </c>
      <c r="J47" s="20">
        <f t="shared" si="6"/>
        <v>20732</v>
      </c>
      <c r="K47" s="20">
        <f t="shared" si="7"/>
        <v>22436</v>
      </c>
      <c r="L47" s="20">
        <f t="shared" si="8"/>
        <v>23233</v>
      </c>
      <c r="M47" s="20">
        <f t="shared" si="9"/>
        <v>22918</v>
      </c>
      <c r="N47" s="20">
        <f t="shared" si="10"/>
        <v>24959</v>
      </c>
      <c r="Q47" s="17" t="s">
        <v>48</v>
      </c>
      <c r="R47" s="17">
        <v>13</v>
      </c>
      <c r="S47" s="17">
        <v>298.16154941787772</v>
      </c>
    </row>
    <row r="48" spans="3:19" x14ac:dyDescent="0.3">
      <c r="C48">
        <v>4</v>
      </c>
      <c r="D48" s="21">
        <f t="shared" si="0"/>
        <v>18458</v>
      </c>
      <c r="E48" s="21">
        <f t="shared" si="1"/>
        <v>21563</v>
      </c>
      <c r="F48" s="21">
        <f t="shared" si="2"/>
        <v>31197</v>
      </c>
      <c r="G48" s="21">
        <f t="shared" si="3"/>
        <v>49342</v>
      </c>
      <c r="H48" s="21">
        <f t="shared" si="4"/>
        <v>47891</v>
      </c>
      <c r="I48" s="21">
        <f t="shared" si="5"/>
        <v>27860</v>
      </c>
      <c r="J48" s="21">
        <f t="shared" si="6"/>
        <v>22999</v>
      </c>
      <c r="K48" s="21">
        <f t="shared" si="7"/>
        <v>21592</v>
      </c>
      <c r="L48" s="21">
        <f t="shared" si="8"/>
        <v>21862</v>
      </c>
      <c r="M48" s="21">
        <f t="shared" si="9"/>
        <v>22619</v>
      </c>
      <c r="N48" s="21">
        <f t="shared" si="10"/>
        <v>23390</v>
      </c>
      <c r="Q48" s="12" t="s">
        <v>49</v>
      </c>
      <c r="R48" s="12">
        <v>14</v>
      </c>
      <c r="S48" s="12">
        <v>300.04017774853884</v>
      </c>
    </row>
    <row r="49" spans="3:19" x14ac:dyDescent="0.3">
      <c r="D49" s="21">
        <f t="shared" si="0"/>
        <v>20568</v>
      </c>
      <c r="E49" s="21">
        <f t="shared" si="1"/>
        <v>22709</v>
      </c>
      <c r="F49" s="21">
        <f t="shared" si="2"/>
        <v>27417</v>
      </c>
      <c r="G49" s="21">
        <f t="shared" si="3"/>
        <v>51700</v>
      </c>
      <c r="H49" s="21">
        <f t="shared" si="4"/>
        <v>47176</v>
      </c>
      <c r="I49" s="21">
        <f t="shared" si="5"/>
        <v>28973</v>
      </c>
      <c r="J49" s="21">
        <f t="shared" si="6"/>
        <v>21655</v>
      </c>
      <c r="K49" s="21">
        <f t="shared" si="7"/>
        <v>19965</v>
      </c>
      <c r="L49" s="21">
        <f t="shared" si="8"/>
        <v>23225</v>
      </c>
      <c r="M49" s="21">
        <f t="shared" si="9"/>
        <v>22624</v>
      </c>
      <c r="N49" s="21">
        <f t="shared" si="10"/>
        <v>22842</v>
      </c>
      <c r="Q49" s="12" t="s">
        <v>50</v>
      </c>
      <c r="R49" s="12">
        <v>15</v>
      </c>
      <c r="S49" s="12">
        <v>291.00703307753895</v>
      </c>
    </row>
    <row r="50" spans="3:19" x14ac:dyDescent="0.3">
      <c r="D50" s="21">
        <f t="shared" si="0"/>
        <v>18638</v>
      </c>
      <c r="E50" s="21">
        <f t="shared" si="1"/>
        <v>23652</v>
      </c>
      <c r="F50" s="21">
        <f t="shared" si="2"/>
        <v>30604</v>
      </c>
      <c r="G50" s="21">
        <f t="shared" si="3"/>
        <v>47191</v>
      </c>
      <c r="H50" s="21">
        <f t="shared" si="4"/>
        <v>47830</v>
      </c>
      <c r="I50" s="21">
        <f t="shared" si="5"/>
        <v>29708</v>
      </c>
      <c r="J50" s="21">
        <f t="shared" si="6"/>
        <v>22030</v>
      </c>
      <c r="K50" s="21">
        <f t="shared" si="7"/>
        <v>22738</v>
      </c>
      <c r="L50" s="21">
        <f t="shared" si="8"/>
        <v>21760</v>
      </c>
      <c r="M50" s="21">
        <f t="shared" si="9"/>
        <v>22282</v>
      </c>
      <c r="N50" s="21">
        <f t="shared" si="10"/>
        <v>22439</v>
      </c>
      <c r="Q50" s="12" t="s">
        <v>51</v>
      </c>
      <c r="R50" s="12">
        <v>16</v>
      </c>
      <c r="S50" s="12">
        <v>199.99718367602262</v>
      </c>
    </row>
    <row r="51" spans="3:19" x14ac:dyDescent="0.3">
      <c r="C51">
        <v>5</v>
      </c>
      <c r="D51" s="18">
        <f>+E19</f>
        <v>21467</v>
      </c>
      <c r="E51" s="18">
        <f t="shared" ref="E51:E62" si="11">+G19</f>
        <v>17947</v>
      </c>
      <c r="F51" s="18">
        <f t="shared" ref="F51:F62" si="12">+I19</f>
        <v>18336</v>
      </c>
      <c r="G51" s="18">
        <f t="shared" ref="G51:G62" si="13">+K19</f>
        <v>19229</v>
      </c>
      <c r="H51" s="18">
        <f t="shared" ref="H51:H62" si="14">+M19</f>
        <v>21435</v>
      </c>
      <c r="I51" s="18">
        <f t="shared" ref="I51:I62" si="15">+O19</f>
        <v>21012</v>
      </c>
      <c r="J51" s="18">
        <f t="shared" ref="J51:J62" si="16">+Q19</f>
        <v>21595</v>
      </c>
      <c r="K51" s="18">
        <f t="shared" ref="K51:K62" si="17">+S19</f>
        <v>21364</v>
      </c>
      <c r="L51" s="18">
        <f t="shared" ref="L51:L62" si="18">+U19</f>
        <v>22323</v>
      </c>
      <c r="M51" s="18">
        <f t="shared" ref="M51:N62" si="19">+W19</f>
        <v>22495</v>
      </c>
      <c r="N51" s="18">
        <f t="shared" si="19"/>
        <v>18548</v>
      </c>
      <c r="Q51" s="12" t="s">
        <v>52</v>
      </c>
      <c r="R51" s="12">
        <v>17</v>
      </c>
      <c r="S51" s="12">
        <v>299.9584571143883</v>
      </c>
    </row>
    <row r="52" spans="3:19" x14ac:dyDescent="0.3">
      <c r="D52" s="18">
        <f t="shared" ref="D52:D53" si="20">+E20</f>
        <v>20577</v>
      </c>
      <c r="E52" s="18">
        <f t="shared" si="11"/>
        <v>16552</v>
      </c>
      <c r="F52" s="18">
        <f t="shared" si="12"/>
        <v>17487</v>
      </c>
      <c r="G52" s="18">
        <f t="shared" si="13"/>
        <v>19362</v>
      </c>
      <c r="H52" s="18">
        <f t="shared" si="14"/>
        <v>19622</v>
      </c>
      <c r="I52" s="18">
        <f t="shared" si="15"/>
        <v>20177</v>
      </c>
      <c r="J52" s="18">
        <f t="shared" si="16"/>
        <v>22008</v>
      </c>
      <c r="K52" s="18">
        <f t="shared" si="17"/>
        <v>21248</v>
      </c>
      <c r="L52" s="18">
        <f t="shared" si="18"/>
        <v>23184</v>
      </c>
      <c r="M52" s="18">
        <f t="shared" si="19"/>
        <v>22038</v>
      </c>
      <c r="N52" s="18">
        <f t="shared" si="19"/>
        <v>21846</v>
      </c>
      <c r="Q52" s="12" t="s">
        <v>53</v>
      </c>
      <c r="R52" s="12">
        <v>18</v>
      </c>
      <c r="S52" s="12">
        <v>300.00845195399359</v>
      </c>
    </row>
    <row r="53" spans="3:19" x14ac:dyDescent="0.3">
      <c r="D53" s="18">
        <f t="shared" si="20"/>
        <v>21023</v>
      </c>
      <c r="E53" s="18">
        <f t="shared" si="11"/>
        <v>18471</v>
      </c>
      <c r="F53" s="18">
        <f t="shared" si="12"/>
        <v>18180</v>
      </c>
      <c r="G53" s="18">
        <f t="shared" si="13"/>
        <v>19669</v>
      </c>
      <c r="H53" s="18">
        <f t="shared" si="14"/>
        <v>17706</v>
      </c>
      <c r="I53" s="18">
        <f t="shared" si="15"/>
        <v>22834</v>
      </c>
      <c r="J53" s="18">
        <f t="shared" si="16"/>
        <v>21597</v>
      </c>
      <c r="K53" s="18">
        <f t="shared" si="17"/>
        <v>20882</v>
      </c>
      <c r="L53" s="18">
        <f t="shared" si="18"/>
        <v>20486</v>
      </c>
      <c r="M53" s="18">
        <f t="shared" si="19"/>
        <v>22323</v>
      </c>
      <c r="N53" s="18">
        <f t="shared" si="19"/>
        <v>21234</v>
      </c>
      <c r="Q53" s="12" t="s">
        <v>54</v>
      </c>
      <c r="R53" s="12">
        <v>19</v>
      </c>
      <c r="S53" s="12">
        <v>299.97027294595108</v>
      </c>
    </row>
    <row r="54" spans="3:19" x14ac:dyDescent="0.3">
      <c r="C54">
        <v>6</v>
      </c>
      <c r="D54" s="22">
        <f>+E22</f>
        <v>18302</v>
      </c>
      <c r="E54" s="22">
        <f t="shared" si="11"/>
        <v>17314</v>
      </c>
      <c r="F54" s="22">
        <f t="shared" si="12"/>
        <v>20828</v>
      </c>
      <c r="G54" s="22">
        <f t="shared" si="13"/>
        <v>20138</v>
      </c>
      <c r="H54" s="22">
        <f t="shared" si="14"/>
        <v>21448</v>
      </c>
      <c r="I54" s="22">
        <f t="shared" si="15"/>
        <v>23680</v>
      </c>
      <c r="J54" s="22">
        <f t="shared" si="16"/>
        <v>22947</v>
      </c>
      <c r="K54" s="22">
        <f t="shared" si="17"/>
        <v>22450</v>
      </c>
      <c r="L54" s="22">
        <f t="shared" si="18"/>
        <v>20595</v>
      </c>
      <c r="M54" s="22">
        <f t="shared" si="19"/>
        <v>22285</v>
      </c>
      <c r="N54" s="22">
        <f t="shared" si="19"/>
        <v>21285</v>
      </c>
      <c r="Q54" s="12" t="s">
        <v>55</v>
      </c>
      <c r="R54" s="12">
        <v>20</v>
      </c>
      <c r="S54" s="12">
        <v>300.76970742089725</v>
      </c>
    </row>
    <row r="55" spans="3:19" x14ac:dyDescent="0.3">
      <c r="D55" s="22">
        <f t="shared" ref="D55:D56" si="21">+E23</f>
        <v>15978</v>
      </c>
      <c r="E55" s="22">
        <f t="shared" si="11"/>
        <v>18080</v>
      </c>
      <c r="F55" s="22">
        <f t="shared" si="12"/>
        <v>20810</v>
      </c>
      <c r="G55" s="22">
        <f t="shared" si="13"/>
        <v>21817</v>
      </c>
      <c r="H55" s="22">
        <f t="shared" si="14"/>
        <v>21287</v>
      </c>
      <c r="I55" s="22">
        <f t="shared" si="15"/>
        <v>21687</v>
      </c>
      <c r="J55" s="22">
        <f t="shared" si="16"/>
        <v>22481</v>
      </c>
      <c r="K55" s="22">
        <f t="shared" si="17"/>
        <v>22637</v>
      </c>
      <c r="L55" s="22">
        <f t="shared" si="18"/>
        <v>22548</v>
      </c>
      <c r="M55" s="22">
        <f t="shared" si="19"/>
        <v>21491</v>
      </c>
      <c r="N55" s="22">
        <f t="shared" si="19"/>
        <v>21908</v>
      </c>
      <c r="Q55" s="12" t="s">
        <v>56</v>
      </c>
      <c r="R55" s="12">
        <v>21</v>
      </c>
      <c r="S55" s="12">
        <v>299.96794298631272</v>
      </c>
    </row>
    <row r="56" spans="3:19" x14ac:dyDescent="0.3">
      <c r="D56" s="22">
        <f t="shared" si="21"/>
        <v>16109</v>
      </c>
      <c r="E56" s="22">
        <f t="shared" si="11"/>
        <v>18259</v>
      </c>
      <c r="F56" s="22">
        <f t="shared" si="12"/>
        <v>20709</v>
      </c>
      <c r="G56" s="22">
        <f t="shared" si="13"/>
        <v>21401</v>
      </c>
      <c r="H56" s="22">
        <f t="shared" si="14"/>
        <v>22550</v>
      </c>
      <c r="I56" s="22">
        <f t="shared" si="15"/>
        <v>22152</v>
      </c>
      <c r="J56" s="22">
        <f t="shared" si="16"/>
        <v>22585</v>
      </c>
      <c r="K56" s="22">
        <f t="shared" si="17"/>
        <v>19444</v>
      </c>
      <c r="L56" s="22">
        <f t="shared" si="18"/>
        <v>22534</v>
      </c>
      <c r="M56" s="22">
        <f t="shared" si="19"/>
        <v>23129</v>
      </c>
      <c r="N56" s="22">
        <f t="shared" si="19"/>
        <v>19808</v>
      </c>
      <c r="Q56" s="12" t="s">
        <v>57</v>
      </c>
      <c r="R56" s="12">
        <v>22</v>
      </c>
      <c r="S56" s="12">
        <v>299.95248257595773</v>
      </c>
    </row>
    <row r="57" spans="3:19" x14ac:dyDescent="0.3">
      <c r="C57">
        <v>7</v>
      </c>
      <c r="D57" s="18">
        <f>+E25</f>
        <v>21905</v>
      </c>
      <c r="E57" s="18">
        <f t="shared" si="11"/>
        <v>22817</v>
      </c>
      <c r="F57" s="18">
        <f t="shared" si="12"/>
        <v>22023</v>
      </c>
      <c r="G57" s="18">
        <f t="shared" si="13"/>
        <v>21823</v>
      </c>
      <c r="H57" s="18">
        <f t="shared" si="14"/>
        <v>22245</v>
      </c>
      <c r="I57" s="18">
        <f t="shared" si="15"/>
        <v>18677</v>
      </c>
      <c r="J57" s="18">
        <f t="shared" si="16"/>
        <v>22847</v>
      </c>
      <c r="K57" s="18">
        <f t="shared" si="17"/>
        <v>24084</v>
      </c>
      <c r="L57" s="18">
        <f t="shared" si="18"/>
        <v>23600</v>
      </c>
      <c r="M57" s="18">
        <f t="shared" si="19"/>
        <v>24463</v>
      </c>
      <c r="N57" s="18">
        <f t="shared" si="19"/>
        <v>23885</v>
      </c>
      <c r="Q57" s="13" t="s">
        <v>58</v>
      </c>
      <c r="R57" s="13">
        <v>23</v>
      </c>
      <c r="S57">
        <v>20000</v>
      </c>
    </row>
    <row r="58" spans="3:19" x14ac:dyDescent="0.3">
      <c r="D58" s="18">
        <f t="shared" ref="D58:D59" si="22">+E26</f>
        <v>21995</v>
      </c>
      <c r="E58" s="18">
        <f t="shared" si="11"/>
        <v>22286</v>
      </c>
      <c r="F58" s="18">
        <f t="shared" si="12"/>
        <v>21798</v>
      </c>
      <c r="G58" s="18">
        <f t="shared" si="13"/>
        <v>22575</v>
      </c>
      <c r="H58" s="18">
        <f t="shared" si="14"/>
        <v>21987</v>
      </c>
      <c r="I58" s="18">
        <f t="shared" si="15"/>
        <v>20151</v>
      </c>
      <c r="J58" s="18">
        <f t="shared" si="16"/>
        <v>22740</v>
      </c>
      <c r="K58" s="18">
        <f t="shared" si="17"/>
        <v>23103</v>
      </c>
      <c r="L58" s="18">
        <f t="shared" si="18"/>
        <v>23917</v>
      </c>
      <c r="M58" s="18">
        <f t="shared" si="19"/>
        <v>22978</v>
      </c>
      <c r="N58" s="18">
        <f t="shared" si="19"/>
        <v>22152</v>
      </c>
      <c r="Q58" s="13" t="s">
        <v>59</v>
      </c>
      <c r="R58" s="13">
        <v>24</v>
      </c>
      <c r="S58">
        <v>1000</v>
      </c>
    </row>
    <row r="59" spans="3:19" x14ac:dyDescent="0.3">
      <c r="D59" s="18">
        <f t="shared" si="22"/>
        <v>20192</v>
      </c>
      <c r="E59" s="18">
        <f t="shared" si="11"/>
        <v>21706</v>
      </c>
      <c r="F59" s="18">
        <f t="shared" si="12"/>
        <v>22499</v>
      </c>
      <c r="G59" s="18">
        <f t="shared" si="13"/>
        <v>22821</v>
      </c>
      <c r="H59" s="18">
        <f t="shared" si="14"/>
        <v>22231</v>
      </c>
      <c r="I59" s="18">
        <f t="shared" si="15"/>
        <v>22292</v>
      </c>
      <c r="J59" s="18">
        <f t="shared" si="16"/>
        <v>22221</v>
      </c>
      <c r="K59" s="18">
        <f t="shared" si="17"/>
        <v>23059</v>
      </c>
      <c r="L59" s="18">
        <f t="shared" si="18"/>
        <v>23357</v>
      </c>
      <c r="M59" s="18">
        <f t="shared" si="19"/>
        <v>22331</v>
      </c>
      <c r="N59" s="18">
        <f t="shared" si="19"/>
        <v>24959</v>
      </c>
    </row>
    <row r="60" spans="3:19" x14ac:dyDescent="0.3">
      <c r="C60">
        <v>8</v>
      </c>
      <c r="D60" s="23">
        <f>+E28</f>
        <v>34997</v>
      </c>
      <c r="E60" s="23">
        <f t="shared" si="11"/>
        <v>28076</v>
      </c>
      <c r="F60" s="23">
        <f t="shared" si="12"/>
        <v>46289</v>
      </c>
      <c r="G60" s="23">
        <f t="shared" si="13"/>
        <v>26283</v>
      </c>
      <c r="H60" s="23">
        <f t="shared" si="14"/>
        <v>23104</v>
      </c>
      <c r="I60" s="23">
        <f t="shared" si="15"/>
        <v>23422</v>
      </c>
      <c r="J60" s="23">
        <f t="shared" si="16"/>
        <v>20730</v>
      </c>
      <c r="K60" s="23">
        <f t="shared" si="17"/>
        <v>22615</v>
      </c>
      <c r="L60" s="23">
        <f t="shared" si="18"/>
        <v>19917</v>
      </c>
      <c r="M60" s="23">
        <f t="shared" si="19"/>
        <v>23760</v>
      </c>
      <c r="N60" s="23">
        <f t="shared" si="19"/>
        <v>23390</v>
      </c>
    </row>
    <row r="61" spans="3:19" x14ac:dyDescent="0.3">
      <c r="D61" s="23">
        <f t="shared" ref="D61:D62" si="23">+E29</f>
        <v>29633</v>
      </c>
      <c r="E61" s="23">
        <f t="shared" si="11"/>
        <v>30624</v>
      </c>
      <c r="F61" s="23">
        <f t="shared" si="12"/>
        <v>39997</v>
      </c>
      <c r="G61" s="23">
        <f t="shared" si="13"/>
        <v>28374</v>
      </c>
      <c r="H61" s="23">
        <f t="shared" si="14"/>
        <v>22290</v>
      </c>
      <c r="I61" s="23">
        <f t="shared" si="15"/>
        <v>21596</v>
      </c>
      <c r="J61" s="23">
        <f t="shared" si="16"/>
        <v>22623</v>
      </c>
      <c r="K61" s="23">
        <f t="shared" si="17"/>
        <v>24045</v>
      </c>
      <c r="L61" s="23">
        <f t="shared" si="18"/>
        <v>22816</v>
      </c>
      <c r="M61" s="23">
        <f t="shared" si="19"/>
        <v>23265</v>
      </c>
      <c r="N61" s="23">
        <f t="shared" si="19"/>
        <v>22842</v>
      </c>
    </row>
    <row r="62" spans="3:19" x14ac:dyDescent="0.3">
      <c r="D62" s="23">
        <f t="shared" si="23"/>
        <v>22510</v>
      </c>
      <c r="E62" s="23">
        <f t="shared" si="11"/>
        <v>29975</v>
      </c>
      <c r="F62" s="23">
        <f t="shared" si="12"/>
        <v>42168</v>
      </c>
      <c r="G62" s="23">
        <f t="shared" si="13"/>
        <v>26367</v>
      </c>
      <c r="H62" s="23">
        <f t="shared" si="14"/>
        <v>23411</v>
      </c>
      <c r="I62" s="23">
        <f t="shared" si="15"/>
        <v>22814</v>
      </c>
      <c r="J62" s="23">
        <f t="shared" si="16"/>
        <v>23352</v>
      </c>
      <c r="K62" s="23">
        <f t="shared" si="17"/>
        <v>23280</v>
      </c>
      <c r="L62" s="23">
        <f t="shared" si="18"/>
        <v>20000</v>
      </c>
      <c r="M62" s="23">
        <f t="shared" si="19"/>
        <v>23311</v>
      </c>
      <c r="N62" s="23">
        <f t="shared" si="19"/>
        <v>22439</v>
      </c>
    </row>
    <row r="65" spans="4:10" x14ac:dyDescent="0.3">
      <c r="D65" t="s">
        <v>60</v>
      </c>
      <c r="E65" t="s">
        <v>61</v>
      </c>
      <c r="F65" t="s">
        <v>62</v>
      </c>
      <c r="G65" t="s">
        <v>63</v>
      </c>
      <c r="H65" t="s">
        <v>26</v>
      </c>
      <c r="I65" t="s">
        <v>64</v>
      </c>
      <c r="J65" t="s">
        <v>65</v>
      </c>
    </row>
    <row r="66" spans="4:10" x14ac:dyDescent="0.3">
      <c r="D66" t="s">
        <v>42</v>
      </c>
      <c r="E66">
        <v>0</v>
      </c>
      <c r="F66">
        <f>+AVERAGE(N39:N50)</f>
        <v>22024.666666666668</v>
      </c>
      <c r="G66">
        <f>+STDEV(N39:N50)</f>
        <v>1732.3085665368542</v>
      </c>
      <c r="H66" t="str">
        <f>+D34</f>
        <v>LDH</v>
      </c>
      <c r="I66" t="str">
        <f>+D35</f>
        <v>PROLIF-R2</v>
      </c>
      <c r="J66" t="str">
        <f>+G34</f>
        <v>96h</v>
      </c>
    </row>
    <row r="67" spans="4:10" x14ac:dyDescent="0.3">
      <c r="D67" t="str">
        <f>D36</f>
        <v>potassium chloride</v>
      </c>
      <c r="E67">
        <f>D37*1000</f>
        <v>299919.4810762516</v>
      </c>
      <c r="F67">
        <f>+AVERAGE(D39:D41)</f>
        <v>20150.333333333332</v>
      </c>
      <c r="G67">
        <f>+STDEV(D39:D41)</f>
        <v>2154.9645782084986</v>
      </c>
      <c r="H67" t="str">
        <f>+D34</f>
        <v>LDH</v>
      </c>
      <c r="I67" t="str">
        <f>+D35</f>
        <v>PROLIF-R2</v>
      </c>
      <c r="J67" t="str">
        <f>+G34</f>
        <v>96h</v>
      </c>
    </row>
    <row r="68" spans="4:10" x14ac:dyDescent="0.3">
      <c r="D68" t="str">
        <f>+D36</f>
        <v>potassium chloride</v>
      </c>
      <c r="E68">
        <f t="shared" ref="E68:E76" si="24">+E67/10^0.5</f>
        <v>94842.867485672337</v>
      </c>
      <c r="F68">
        <f>+AVERAGE(E39:E41)</f>
        <v>21082.666666666668</v>
      </c>
      <c r="G68">
        <f>+STDEV(E39:E41)</f>
        <v>1113.2180079990321</v>
      </c>
      <c r="H68" t="str">
        <f>+H67</f>
        <v>LDH</v>
      </c>
      <c r="I68" t="str">
        <f>+D35</f>
        <v>PROLIF-R2</v>
      </c>
      <c r="J68" t="str">
        <f>+G34</f>
        <v>96h</v>
      </c>
    </row>
    <row r="69" spans="4:10" x14ac:dyDescent="0.3">
      <c r="D69" t="str">
        <f>+D36</f>
        <v>potassium chloride</v>
      </c>
      <c r="E69">
        <f t="shared" si="24"/>
        <v>29991.948107625158</v>
      </c>
      <c r="F69">
        <f>+AVERAGE(F39:F41)</f>
        <v>22301.333333333332</v>
      </c>
      <c r="G69">
        <f>+STDEV(F39:F41)</f>
        <v>457.06928723480576</v>
      </c>
      <c r="H69" t="str">
        <f>D34</f>
        <v>LDH</v>
      </c>
      <c r="I69" t="str">
        <f>+D35</f>
        <v>PROLIF-R2</v>
      </c>
      <c r="J69" t="str">
        <f>+G34</f>
        <v>96h</v>
      </c>
    </row>
    <row r="70" spans="4:10" x14ac:dyDescent="0.3">
      <c r="D70" t="str">
        <f>+D36</f>
        <v>potassium chloride</v>
      </c>
      <c r="E70">
        <f t="shared" si="24"/>
        <v>9484.2867485672323</v>
      </c>
      <c r="F70">
        <f>+AVERAGE(G39:G41)</f>
        <v>21675.666666666668</v>
      </c>
      <c r="G70">
        <f>+STDEV(G39:G41)</f>
        <v>684.78415090693602</v>
      </c>
      <c r="H70" t="str">
        <f>D34</f>
        <v>LDH</v>
      </c>
      <c r="I70" t="str">
        <f>+D35</f>
        <v>PROLIF-R2</v>
      </c>
      <c r="J70" t="str">
        <f>+G34</f>
        <v>96h</v>
      </c>
    </row>
    <row r="71" spans="4:10" x14ac:dyDescent="0.3">
      <c r="D71" t="str">
        <f>+D36</f>
        <v>potassium chloride</v>
      </c>
      <c r="E71">
        <f t="shared" si="24"/>
        <v>2999.1948107625153</v>
      </c>
      <c r="F71">
        <f>+AVERAGE(H39:H41)</f>
        <v>22410</v>
      </c>
      <c r="G71">
        <f>+STDEV(H39:H41)</f>
        <v>909.99120874874393</v>
      </c>
      <c r="H71" t="str">
        <f>+D34</f>
        <v>LDH</v>
      </c>
      <c r="I71" t="str">
        <f>+D35</f>
        <v>PROLIF-R2</v>
      </c>
      <c r="J71" t="str">
        <f>+G34</f>
        <v>96h</v>
      </c>
    </row>
    <row r="72" spans="4:10" x14ac:dyDescent="0.3">
      <c r="D72" t="str">
        <f>+D36</f>
        <v>potassium chloride</v>
      </c>
      <c r="E72">
        <f t="shared" si="24"/>
        <v>948.42867485672321</v>
      </c>
      <c r="F72">
        <f>+AVERAGE(I39:I41)</f>
        <v>22180.666666666668</v>
      </c>
      <c r="G72">
        <f>+STDEV(I39:I41)</f>
        <v>151.84970639857468</v>
      </c>
      <c r="H72" t="str">
        <f>+D34</f>
        <v>LDH</v>
      </c>
      <c r="I72" t="str">
        <f>+D35</f>
        <v>PROLIF-R2</v>
      </c>
      <c r="J72" t="str">
        <f>+G34</f>
        <v>96h</v>
      </c>
    </row>
    <row r="73" spans="4:10" x14ac:dyDescent="0.3">
      <c r="D73" t="str">
        <f>+D36</f>
        <v>potassium chloride</v>
      </c>
      <c r="E73">
        <f t="shared" si="24"/>
        <v>299.91948107625149</v>
      </c>
      <c r="F73">
        <f>+AVERAGE(J39:J41)</f>
        <v>22624</v>
      </c>
      <c r="G73">
        <f>+STDEV(J39:J41)</f>
        <v>567.5746646917919</v>
      </c>
      <c r="H73" t="str">
        <f>+D34</f>
        <v>LDH</v>
      </c>
      <c r="I73" t="str">
        <f>+D35</f>
        <v>PROLIF-R2</v>
      </c>
      <c r="J73" t="str">
        <f>+G34</f>
        <v>96h</v>
      </c>
    </row>
    <row r="74" spans="4:10" x14ac:dyDescent="0.3">
      <c r="D74" t="str">
        <f>+D36</f>
        <v>potassium chloride</v>
      </c>
      <c r="E74">
        <f t="shared" si="24"/>
        <v>94.842867485672301</v>
      </c>
      <c r="F74">
        <f>+AVERAGE(K39:K41)</f>
        <v>21856.333333333332</v>
      </c>
      <c r="G74">
        <f>+STDEV(K39:K41)</f>
        <v>456.28536392627512</v>
      </c>
      <c r="H74" t="str">
        <f>+D34</f>
        <v>LDH</v>
      </c>
      <c r="I74" t="str">
        <f>+D35</f>
        <v>PROLIF-R2</v>
      </c>
      <c r="J74" t="str">
        <f>+G34</f>
        <v>96h</v>
      </c>
    </row>
    <row r="75" spans="4:10" x14ac:dyDescent="0.3">
      <c r="D75" t="str">
        <f>+D36</f>
        <v>potassium chloride</v>
      </c>
      <c r="E75">
        <f t="shared" si="24"/>
        <v>29.991948107625145</v>
      </c>
      <c r="F75">
        <f>+AVERAGE(L39:L41)</f>
        <v>22181.666666666668</v>
      </c>
      <c r="G75">
        <f>+STDEV(L39:L41)</f>
        <v>649.34146127698739</v>
      </c>
      <c r="H75" t="str">
        <f>+D34</f>
        <v>LDH</v>
      </c>
      <c r="I75" t="str">
        <f>+D35</f>
        <v>PROLIF-R2</v>
      </c>
      <c r="J75" t="str">
        <f>+G34</f>
        <v>96h</v>
      </c>
    </row>
    <row r="76" spans="4:10" x14ac:dyDescent="0.3">
      <c r="D76" t="str">
        <f>+D36</f>
        <v>potassium chloride</v>
      </c>
      <c r="E76">
        <f t="shared" si="24"/>
        <v>9.4842867485672286</v>
      </c>
      <c r="F76">
        <f>+AVERAGE(M39:M41)</f>
        <v>21579.333333333332</v>
      </c>
      <c r="G76">
        <f>+STDEV(M39:M41)</f>
        <v>1132.6033433348734</v>
      </c>
      <c r="H76" t="str">
        <f>+D34</f>
        <v>LDH</v>
      </c>
      <c r="I76" t="str">
        <f>+D35</f>
        <v>PROLIF-R2</v>
      </c>
      <c r="J76" t="str">
        <f>+G34</f>
        <v>96h</v>
      </c>
    </row>
    <row r="77" spans="4:10" x14ac:dyDescent="0.3">
      <c r="D77" t="str">
        <f>E36</f>
        <v>cyclophosphamide</v>
      </c>
      <c r="E77">
        <f>+E37*1000</f>
        <v>299983.05862922245</v>
      </c>
      <c r="F77">
        <f>+AVERAGE(D42:D44)</f>
        <v>21248.333333333332</v>
      </c>
      <c r="G77">
        <f>STDEV(D42:D44)</f>
        <v>1283.8124213970409</v>
      </c>
      <c r="H77" t="str">
        <f>+D34</f>
        <v>LDH</v>
      </c>
      <c r="I77" t="str">
        <f>+D35</f>
        <v>PROLIF-R2</v>
      </c>
      <c r="J77" t="str">
        <f>+G34</f>
        <v>96h</v>
      </c>
    </row>
    <row r="78" spans="4:10" x14ac:dyDescent="0.3">
      <c r="D78" t="str">
        <f>E36</f>
        <v>cyclophosphamide</v>
      </c>
      <c r="E78">
        <f t="shared" ref="E78:E86" si="25">+E77/10^0.5</f>
        <v>94862.972473217131</v>
      </c>
      <c r="F78">
        <f>+AVERAGE(E42:E44)</f>
        <v>21626</v>
      </c>
      <c r="G78">
        <f>STDEV(E42:E44)</f>
        <v>734.10012941015066</v>
      </c>
      <c r="H78" t="str">
        <f>+D34</f>
        <v>LDH</v>
      </c>
      <c r="I78" t="str">
        <f>+D35</f>
        <v>PROLIF-R2</v>
      </c>
      <c r="J78" t="str">
        <f>+G34</f>
        <v>96h</v>
      </c>
    </row>
    <row r="79" spans="4:10" x14ac:dyDescent="0.3">
      <c r="D79" t="str">
        <f>E36</f>
        <v>cyclophosphamide</v>
      </c>
      <c r="E79">
        <f t="shared" si="25"/>
        <v>29998.305862922243</v>
      </c>
      <c r="F79">
        <f>+AVERAGE(F42:F44)</f>
        <v>22099.666666666668</v>
      </c>
      <c r="G79">
        <f>STDEV(F42:F44)</f>
        <v>443.97334754840108</v>
      </c>
      <c r="H79" t="str">
        <f>+D34</f>
        <v>LDH</v>
      </c>
      <c r="I79" t="str">
        <f>+D35</f>
        <v>PROLIF-R2</v>
      </c>
      <c r="J79" t="str">
        <f>+G34</f>
        <v>96h</v>
      </c>
    </row>
    <row r="80" spans="4:10" x14ac:dyDescent="0.3">
      <c r="D80" t="str">
        <f>E36</f>
        <v>cyclophosphamide</v>
      </c>
      <c r="E80">
        <f t="shared" si="25"/>
        <v>9486.2972473217123</v>
      </c>
      <c r="F80">
        <f>+AVERAGE(G42:G44)</f>
        <v>22010.333333333332</v>
      </c>
      <c r="G80">
        <f>STDEV(G42:G44)</f>
        <v>226.67671546352821</v>
      </c>
      <c r="H80" t="str">
        <f>+D34</f>
        <v>LDH</v>
      </c>
      <c r="I80" t="str">
        <f>+D35</f>
        <v>PROLIF-R2</v>
      </c>
      <c r="J80" t="str">
        <f>+G34</f>
        <v>96h</v>
      </c>
    </row>
    <row r="81" spans="4:10" x14ac:dyDescent="0.3">
      <c r="D81" t="str">
        <f>E36</f>
        <v>cyclophosphamide</v>
      </c>
      <c r="E81">
        <f t="shared" si="25"/>
        <v>2999.8305862922239</v>
      </c>
      <c r="F81">
        <f>+AVERAGE(H42:H44)</f>
        <v>21604.666666666668</v>
      </c>
      <c r="G81">
        <f>STDEV(H42:H44)</f>
        <v>1358.0855397703538</v>
      </c>
      <c r="H81" t="str">
        <f>+D34</f>
        <v>LDH</v>
      </c>
      <c r="I81" t="str">
        <f>+D35</f>
        <v>PROLIF-R2</v>
      </c>
      <c r="J81" t="str">
        <f>+G34</f>
        <v>96h</v>
      </c>
    </row>
    <row r="82" spans="4:10" x14ac:dyDescent="0.3">
      <c r="D82" t="str">
        <f>E36</f>
        <v>cyclophosphamide</v>
      </c>
      <c r="E82">
        <f t="shared" si="25"/>
        <v>948.6297247321711</v>
      </c>
      <c r="F82">
        <f>+AVERAGE(I42:I44)</f>
        <v>22177</v>
      </c>
      <c r="G82">
        <f>STDEV(I42:I44)</f>
        <v>517.08123152943779</v>
      </c>
      <c r="H82" t="str">
        <f>+D34</f>
        <v>LDH</v>
      </c>
      <c r="I82" t="str">
        <f>+D35</f>
        <v>PROLIF-R2</v>
      </c>
      <c r="J82" t="str">
        <f>+G34</f>
        <v>96h</v>
      </c>
    </row>
    <row r="83" spans="4:10" x14ac:dyDescent="0.3">
      <c r="D83" t="str">
        <f>E36</f>
        <v>cyclophosphamide</v>
      </c>
      <c r="E83">
        <f t="shared" si="25"/>
        <v>299.98305862922234</v>
      </c>
      <c r="F83">
        <f>+AVERAGE(J42:J44)</f>
        <v>22356</v>
      </c>
      <c r="G83">
        <f>STDEV(J42:J44)</f>
        <v>420.62453566096212</v>
      </c>
      <c r="H83" t="str">
        <f>+D34</f>
        <v>LDH</v>
      </c>
      <c r="I83" t="str">
        <f>+D35</f>
        <v>PROLIF-R2</v>
      </c>
      <c r="J83" t="str">
        <f>+G34</f>
        <v>96h</v>
      </c>
    </row>
    <row r="84" spans="4:10" x14ac:dyDescent="0.3">
      <c r="D84" t="str">
        <f>E36</f>
        <v>cyclophosphamide</v>
      </c>
      <c r="E84">
        <f t="shared" si="25"/>
        <v>94.862972473217098</v>
      </c>
      <c r="F84">
        <f>+AVERAGE(K42:K44)</f>
        <v>22177.666666666668</v>
      </c>
      <c r="G84">
        <f>STDEV(K42:K44)</f>
        <v>1037.730376029021</v>
      </c>
      <c r="H84" t="str">
        <f>+D34</f>
        <v>LDH</v>
      </c>
      <c r="I84" t="str">
        <f>+D35</f>
        <v>PROLIF-R2</v>
      </c>
      <c r="J84" t="str">
        <f>+G34</f>
        <v>96h</v>
      </c>
    </row>
    <row r="85" spans="4:10" x14ac:dyDescent="0.3">
      <c r="D85" t="str">
        <f>E36</f>
        <v>cyclophosphamide</v>
      </c>
      <c r="E85">
        <f t="shared" si="25"/>
        <v>29.998305862922233</v>
      </c>
      <c r="F85">
        <f>+AVERAGE(L42:L44)</f>
        <v>20772.666666666668</v>
      </c>
      <c r="G85">
        <f>STDEV(L42:L44)</f>
        <v>6028.7459171318023</v>
      </c>
      <c r="H85" t="str">
        <f>+D34</f>
        <v>LDH</v>
      </c>
      <c r="I85" t="str">
        <f>+D35</f>
        <v>PROLIF-R2</v>
      </c>
      <c r="J85" t="str">
        <f>+G34</f>
        <v>96h</v>
      </c>
    </row>
    <row r="86" spans="4:10" x14ac:dyDescent="0.3">
      <c r="D86" t="str">
        <f>E36</f>
        <v>cyclophosphamide</v>
      </c>
      <c r="E86">
        <f t="shared" si="25"/>
        <v>9.4862972473217084</v>
      </c>
      <c r="F86">
        <f>+AVERAGE(M42:M44)</f>
        <v>22472.666666666668</v>
      </c>
      <c r="G86">
        <f>STDEV(M42:M44)</f>
        <v>361.76004938817294</v>
      </c>
      <c r="H86" t="str">
        <f>+D34</f>
        <v>LDH</v>
      </c>
      <c r="I86" t="str">
        <f>+D35</f>
        <v>PROLIF-R2</v>
      </c>
      <c r="J86" t="str">
        <f>+G34</f>
        <v>96h</v>
      </c>
    </row>
    <row r="87" spans="4:10" x14ac:dyDescent="0.3">
      <c r="D87" t="str">
        <f>F36</f>
        <v>chenodeoxycholic acid</v>
      </c>
      <c r="E87">
        <f>F37*1000</f>
        <v>200037.13367726447</v>
      </c>
      <c r="F87">
        <f>+AVERAGE(D45:D47)</f>
        <v>17754.666666666668</v>
      </c>
      <c r="G87">
        <f>+STDEV(D45:D47)</f>
        <v>1818.2423747491237</v>
      </c>
      <c r="H87" t="str">
        <f>+D34</f>
        <v>LDH</v>
      </c>
      <c r="I87" t="str">
        <f>+D35</f>
        <v>PROLIF-R2</v>
      </c>
      <c r="J87" t="str">
        <f>+G34</f>
        <v>96h</v>
      </c>
    </row>
    <row r="88" spans="4:10" x14ac:dyDescent="0.3">
      <c r="D88" t="str">
        <f>F36</f>
        <v>chenodeoxycholic acid</v>
      </c>
      <c r="E88">
        <f>+E87/10^0.5</f>
        <v>63257.295903172919</v>
      </c>
      <c r="F88">
        <f>+AVERAGE(E45:E47)</f>
        <v>21450.333333333332</v>
      </c>
      <c r="G88">
        <f>+STDEV(E45:E47)</f>
        <v>1134.8239217311791</v>
      </c>
      <c r="H88" t="str">
        <f>+D34</f>
        <v>LDH</v>
      </c>
      <c r="I88" t="str">
        <f>+D35</f>
        <v>PROLIF-R2</v>
      </c>
      <c r="J88" t="str">
        <f>+G34</f>
        <v>96h</v>
      </c>
    </row>
    <row r="89" spans="4:10" x14ac:dyDescent="0.3">
      <c r="D89" t="str">
        <f>F36</f>
        <v>chenodeoxycholic acid</v>
      </c>
      <c r="E89">
        <f t="shared" ref="E89:E96" si="26">+E88/10^0.5</f>
        <v>20003.713367726446</v>
      </c>
      <c r="F89">
        <f>+AVERAGE(F45:F47)</f>
        <v>22290.666666666668</v>
      </c>
      <c r="G89">
        <f>+STDEV(F45:F47)</f>
        <v>856.59578176251455</v>
      </c>
      <c r="H89" t="str">
        <f>+D34</f>
        <v>LDH</v>
      </c>
      <c r="I89" t="str">
        <f>+D35</f>
        <v>PROLIF-R2</v>
      </c>
      <c r="J89" t="str">
        <f>+G34</f>
        <v>96h</v>
      </c>
    </row>
    <row r="90" spans="4:10" x14ac:dyDescent="0.3">
      <c r="D90" t="str">
        <f>F36</f>
        <v>chenodeoxycholic acid</v>
      </c>
      <c r="E90">
        <f t="shared" si="26"/>
        <v>6325.7295903172917</v>
      </c>
      <c r="F90">
        <f>+AVERAGE(G45:G47)</f>
        <v>22091.333333333332</v>
      </c>
      <c r="G90">
        <f>+STDEV(G45:G47)</f>
        <v>854.91831968518102</v>
      </c>
      <c r="H90" t="str">
        <f>+D34</f>
        <v>LDH</v>
      </c>
      <c r="I90" t="str">
        <f>+D35</f>
        <v>PROLIF-R2</v>
      </c>
      <c r="J90" t="str">
        <f>+G34</f>
        <v>96h</v>
      </c>
    </row>
    <row r="91" spans="4:10" x14ac:dyDescent="0.3">
      <c r="D91" t="str">
        <f>F36</f>
        <v>chenodeoxycholic acid</v>
      </c>
      <c r="E91">
        <f t="shared" si="26"/>
        <v>2000.3713367726446</v>
      </c>
      <c r="F91">
        <f>+AVERAGE(H45:H47)</f>
        <v>22127</v>
      </c>
      <c r="G91">
        <f>+STDEV(H45:H47)</f>
        <v>1316.4957273003206</v>
      </c>
      <c r="H91" t="str">
        <f>+D34</f>
        <v>LDH</v>
      </c>
      <c r="I91" t="str">
        <f>+D35</f>
        <v>PROLIF-R2</v>
      </c>
      <c r="J91" t="str">
        <f>+G34</f>
        <v>96h</v>
      </c>
    </row>
    <row r="92" spans="4:10" x14ac:dyDescent="0.3">
      <c r="D92" t="str">
        <f>F36</f>
        <v>chenodeoxycholic acid</v>
      </c>
      <c r="E92">
        <f t="shared" si="26"/>
        <v>632.57295903172917</v>
      </c>
      <c r="F92">
        <f>+AVERAGE(I45:I47)</f>
        <v>22271.333333333332</v>
      </c>
      <c r="G92">
        <f>+STDEV(I45:I47)</f>
        <v>966.46796808447471</v>
      </c>
      <c r="H92" t="str">
        <f>+D34</f>
        <v>LDH</v>
      </c>
      <c r="I92" t="str">
        <f>+D35</f>
        <v>PROLIF-R2</v>
      </c>
      <c r="J92" t="str">
        <f>+G34</f>
        <v>96h</v>
      </c>
    </row>
    <row r="93" spans="4:10" x14ac:dyDescent="0.3">
      <c r="D93" t="str">
        <f>F36</f>
        <v>chenodeoxycholic acid</v>
      </c>
      <c r="E93">
        <f t="shared" si="26"/>
        <v>200.03713367726445</v>
      </c>
      <c r="F93">
        <f>+AVERAGE(J45:J47)</f>
        <v>21566</v>
      </c>
      <c r="G93">
        <f>+STDEV(J45:J47)</f>
        <v>737.88074917292704</v>
      </c>
      <c r="H93" t="str">
        <f>+D34</f>
        <v>LDH</v>
      </c>
      <c r="I93" t="str">
        <f>+D35</f>
        <v>PROLIF-R2</v>
      </c>
      <c r="J93" t="str">
        <f>+G34</f>
        <v>96h</v>
      </c>
    </row>
    <row r="94" spans="4:10" x14ac:dyDescent="0.3">
      <c r="D94" t="str">
        <f>F36</f>
        <v>chenodeoxycholic acid</v>
      </c>
      <c r="E94">
        <f t="shared" si="26"/>
        <v>63.25729590317291</v>
      </c>
      <c r="F94">
        <f>+AVERAGE(K45:K47)</f>
        <v>22464.666666666668</v>
      </c>
      <c r="G94">
        <f>+STDEV(K45:K47)</f>
        <v>426.7227827680793</v>
      </c>
      <c r="H94" t="str">
        <f>+D34</f>
        <v>LDH</v>
      </c>
      <c r="I94" t="str">
        <f>+D35</f>
        <v>PROLIF-R2</v>
      </c>
      <c r="J94" t="str">
        <f>+G34</f>
        <v>96h</v>
      </c>
    </row>
    <row r="95" spans="4:10" x14ac:dyDescent="0.3">
      <c r="D95" t="str">
        <f>F36</f>
        <v>chenodeoxycholic acid</v>
      </c>
      <c r="E95">
        <f t="shared" si="26"/>
        <v>20.003713367726444</v>
      </c>
      <c r="F95">
        <f>+AVERAGE(L45:L47)</f>
        <v>23299.666666666668</v>
      </c>
      <c r="G95">
        <f>+STDEV(L45:L47)</f>
        <v>153.28839921316072</v>
      </c>
      <c r="H95" t="str">
        <f>+D34</f>
        <v>LDH</v>
      </c>
      <c r="I95" t="str">
        <f>+D35</f>
        <v>PROLIF-R2</v>
      </c>
      <c r="J95" t="str">
        <f>+G34</f>
        <v>96h</v>
      </c>
    </row>
    <row r="96" spans="4:10" x14ac:dyDescent="0.3">
      <c r="D96" t="str">
        <f>F36</f>
        <v>chenodeoxycholic acid</v>
      </c>
      <c r="E96">
        <f t="shared" si="26"/>
        <v>6.325729590317291</v>
      </c>
      <c r="F96">
        <f>+AVERAGE(M45:M47)</f>
        <v>22862.666666666668</v>
      </c>
      <c r="G96">
        <f>+STDEV(M45:M47)</f>
        <v>388.96315163950084</v>
      </c>
      <c r="H96" t="str">
        <f>+D34</f>
        <v>LDH</v>
      </c>
      <c r="I96" t="str">
        <f>+D35</f>
        <v>PROLIF-R2</v>
      </c>
      <c r="J96" t="str">
        <f>+G34</f>
        <v>96h</v>
      </c>
    </row>
    <row r="97" spans="4:10" x14ac:dyDescent="0.3">
      <c r="D97" t="str">
        <f>+G36</f>
        <v>aflatoxin B1</v>
      </c>
      <c r="E97">
        <f>+G37*1000</f>
        <v>149972.32653498466</v>
      </c>
      <c r="F97">
        <f>+AVERAGE(D48:D50)</f>
        <v>19221.333333333332</v>
      </c>
      <c r="G97">
        <f>+STDEV(D48:D50)</f>
        <v>1169.7150650193973</v>
      </c>
      <c r="H97" t="str">
        <f>+D34</f>
        <v>LDH</v>
      </c>
      <c r="I97" t="str">
        <f>+D35</f>
        <v>PROLIF-R2</v>
      </c>
      <c r="J97" t="str">
        <f>+G34</f>
        <v>96h</v>
      </c>
    </row>
    <row r="98" spans="4:10" x14ac:dyDescent="0.3">
      <c r="D98" t="str">
        <f>+G36</f>
        <v>aflatoxin B1</v>
      </c>
      <c r="E98">
        <f>+E97/10^0.5</f>
        <v>47425.413784505945</v>
      </c>
      <c r="F98">
        <f>+AVERAGE(E48:E50)</f>
        <v>22641.333333333332</v>
      </c>
      <c r="G98">
        <f>+STDEV(E48:E50)</f>
        <v>1046.142597036051</v>
      </c>
      <c r="H98" t="str">
        <f>+D34</f>
        <v>LDH</v>
      </c>
      <c r="I98" t="str">
        <f>+D35</f>
        <v>PROLIF-R2</v>
      </c>
      <c r="J98" t="str">
        <f>+G34</f>
        <v>96h</v>
      </c>
    </row>
    <row r="99" spans="4:10" x14ac:dyDescent="0.3">
      <c r="D99" t="str">
        <f>+G36</f>
        <v>aflatoxin B1</v>
      </c>
      <c r="E99">
        <f t="shared" ref="E99:E106" si="27">+E98/10^0.5</f>
        <v>14997.232653498466</v>
      </c>
      <c r="F99">
        <f>+AVERAGE(F48:F50)</f>
        <v>29739.333333333332</v>
      </c>
      <c r="G99">
        <f>+STDEV(F48:F50)</f>
        <v>2032.9378577156099</v>
      </c>
      <c r="H99" t="str">
        <f>+D34</f>
        <v>LDH</v>
      </c>
      <c r="I99" t="str">
        <f>+D35</f>
        <v>PROLIF-R2</v>
      </c>
      <c r="J99" t="str">
        <f>+G34</f>
        <v>96h</v>
      </c>
    </row>
    <row r="100" spans="4:10" x14ac:dyDescent="0.3">
      <c r="D100" t="str">
        <f>+G36</f>
        <v>aflatoxin B1</v>
      </c>
      <c r="E100">
        <f t="shared" si="27"/>
        <v>4742.5413784505945</v>
      </c>
      <c r="F100">
        <f>+AVERAGE(G48:G50)</f>
        <v>49411</v>
      </c>
      <c r="G100">
        <f>+STDEV(G48:G50)</f>
        <v>2255.291777132174</v>
      </c>
      <c r="H100" t="str">
        <f>+D34</f>
        <v>LDH</v>
      </c>
      <c r="I100" t="str">
        <f>+D35</f>
        <v>PROLIF-R2</v>
      </c>
      <c r="J100" t="str">
        <f>+G34</f>
        <v>96h</v>
      </c>
    </row>
    <row r="101" spans="4:10" x14ac:dyDescent="0.3">
      <c r="D101" t="str">
        <f>+G36</f>
        <v>aflatoxin B1</v>
      </c>
      <c r="E101">
        <f t="shared" si="27"/>
        <v>1499.7232653498465</v>
      </c>
      <c r="F101">
        <f>+AVERAGE(H48:H50)</f>
        <v>47632.333333333336</v>
      </c>
      <c r="G101">
        <f>+STDEV(H48:H50)</f>
        <v>396.37145877741165</v>
      </c>
      <c r="H101" t="str">
        <f>+D34</f>
        <v>LDH</v>
      </c>
      <c r="I101" t="str">
        <f>+D35</f>
        <v>PROLIF-R2</v>
      </c>
      <c r="J101" t="str">
        <f>+G34</f>
        <v>96h</v>
      </c>
    </row>
    <row r="102" spans="4:10" x14ac:dyDescent="0.3">
      <c r="D102" t="str">
        <f>+G36</f>
        <v>aflatoxin B1</v>
      </c>
      <c r="E102">
        <f t="shared" si="27"/>
        <v>474.2541378450594</v>
      </c>
      <c r="F102">
        <f>+AVERAGE(I48:I50)</f>
        <v>28847</v>
      </c>
      <c r="G102">
        <f>+STDEV(I48:I50)</f>
        <v>930.42087250878035</v>
      </c>
      <c r="H102" t="str">
        <f>+D34</f>
        <v>LDH</v>
      </c>
      <c r="I102" t="str">
        <f>+D35</f>
        <v>PROLIF-R2</v>
      </c>
      <c r="J102" t="str">
        <f>+G34</f>
        <v>96h</v>
      </c>
    </row>
    <row r="103" spans="4:10" x14ac:dyDescent="0.3">
      <c r="D103" t="str">
        <f>+G36</f>
        <v>aflatoxin B1</v>
      </c>
      <c r="E103">
        <f t="shared" si="27"/>
        <v>149.97232653498463</v>
      </c>
      <c r="F103">
        <f>+AVERAGE(J48:J50)</f>
        <v>22228</v>
      </c>
      <c r="G103">
        <f>+STDEV(J48:J50)</f>
        <v>693.53226312839979</v>
      </c>
      <c r="H103" t="str">
        <f>+D34</f>
        <v>LDH</v>
      </c>
      <c r="I103" t="str">
        <f>+D35</f>
        <v>PROLIF-R2</v>
      </c>
      <c r="J103" t="str">
        <f>+G34</f>
        <v>96h</v>
      </c>
    </row>
    <row r="104" spans="4:10" x14ac:dyDescent="0.3">
      <c r="D104" t="str">
        <f>+G36</f>
        <v>aflatoxin B1</v>
      </c>
      <c r="E104">
        <f t="shared" si="27"/>
        <v>47.425413784505935</v>
      </c>
      <c r="F104">
        <f>+AVERAGE(K48:K50)</f>
        <v>21431.666666666668</v>
      </c>
      <c r="G104">
        <f>+STDEV(K48:K50)</f>
        <v>1393.43544282946</v>
      </c>
      <c r="H104" t="str">
        <f>+D34</f>
        <v>LDH</v>
      </c>
      <c r="I104" t="str">
        <f>+D35</f>
        <v>PROLIF-R2</v>
      </c>
      <c r="J104" t="str">
        <f>+G34</f>
        <v>96h</v>
      </c>
    </row>
    <row r="105" spans="4:10" x14ac:dyDescent="0.3">
      <c r="D105" t="str">
        <f>+G36</f>
        <v>aflatoxin B1</v>
      </c>
      <c r="E105">
        <f t="shared" si="27"/>
        <v>14.997232653498463</v>
      </c>
      <c r="F105">
        <f>+AVERAGE(L48:L50)</f>
        <v>22282.333333333332</v>
      </c>
      <c r="G105">
        <f>+STDEV(L48:L50)</f>
        <v>817.96475066675907</v>
      </c>
      <c r="H105" t="str">
        <f>+D34</f>
        <v>LDH</v>
      </c>
      <c r="I105" t="str">
        <f>+D35</f>
        <v>PROLIF-R2</v>
      </c>
      <c r="J105" t="str">
        <f>+G34</f>
        <v>96h</v>
      </c>
    </row>
    <row r="106" spans="4:10" x14ac:dyDescent="0.3">
      <c r="D106" t="str">
        <f>+G36</f>
        <v>aflatoxin B1</v>
      </c>
      <c r="E106">
        <f t="shared" si="27"/>
        <v>4.7425413784505928</v>
      </c>
      <c r="F106">
        <f>+AVERAGE(M48:M50)</f>
        <v>22508.333333333332</v>
      </c>
      <c r="G106">
        <f>+STDEV(M48:M50)</f>
        <v>196.02635877180734</v>
      </c>
      <c r="H106" t="str">
        <f>+D34</f>
        <v>LDH</v>
      </c>
      <c r="I106" t="str">
        <f>+D35</f>
        <v>PROLIF-R2</v>
      </c>
      <c r="J106" t="str">
        <f>+G34</f>
        <v>96h</v>
      </c>
    </row>
    <row r="107" spans="4:10" x14ac:dyDescent="0.3">
      <c r="D107" t="str">
        <f>+H36</f>
        <v>troglitazone</v>
      </c>
      <c r="E107">
        <f>H37*1000</f>
        <v>300115.96872487146</v>
      </c>
      <c r="F107">
        <f>+AVERAGE(D51:D53)</f>
        <v>21022.333333333332</v>
      </c>
      <c r="G107">
        <f>+STDEV(D51:D53)</f>
        <v>445.00037453167761</v>
      </c>
      <c r="H107" t="str">
        <f>+D34</f>
        <v>LDH</v>
      </c>
      <c r="I107" t="str">
        <f>+D35</f>
        <v>PROLIF-R2</v>
      </c>
      <c r="J107" t="str">
        <f>+G34</f>
        <v>96h</v>
      </c>
    </row>
    <row r="108" spans="4:10" x14ac:dyDescent="0.3">
      <c r="D108" t="str">
        <f>+H36</f>
        <v>troglitazone</v>
      </c>
      <c r="E108">
        <f>+E107/10^0.5</f>
        <v>94905.002335845304</v>
      </c>
      <c r="F108">
        <f>+AVERAGE(E51:E53)</f>
        <v>17656.666666666668</v>
      </c>
      <c r="G108">
        <f>+STDEV(E51:E53)</f>
        <v>991.89734011808559</v>
      </c>
      <c r="H108" t="str">
        <f>+D34</f>
        <v>LDH</v>
      </c>
      <c r="I108" t="str">
        <f>+D35</f>
        <v>PROLIF-R2</v>
      </c>
      <c r="J108" t="str">
        <f>+G34</f>
        <v>96h</v>
      </c>
    </row>
    <row r="109" spans="4:10" x14ac:dyDescent="0.3">
      <c r="D109" t="str">
        <f>+H36</f>
        <v>troglitazone</v>
      </c>
      <c r="E109">
        <f t="shared" ref="E109:E116" si="28">+E108/10^0.5</f>
        <v>30011.596872487145</v>
      </c>
      <c r="F109">
        <f>+AVERAGE(F51:F53)</f>
        <v>18001</v>
      </c>
      <c r="G109">
        <f>+STDEV(F51:F53)</f>
        <v>451.91924057291476</v>
      </c>
      <c r="H109" t="str">
        <f>+D34</f>
        <v>LDH</v>
      </c>
      <c r="I109" t="str">
        <f>+D35</f>
        <v>PROLIF-R2</v>
      </c>
      <c r="J109" t="str">
        <f>+G34</f>
        <v>96h</v>
      </c>
    </row>
    <row r="110" spans="4:10" x14ac:dyDescent="0.3">
      <c r="D110" t="str">
        <f>+H36</f>
        <v>troglitazone</v>
      </c>
      <c r="E110">
        <f t="shared" si="28"/>
        <v>9490.5002335845293</v>
      </c>
      <c r="F110">
        <f>+AVERAGE(G51:G53)</f>
        <v>19420</v>
      </c>
      <c r="G110">
        <f>+STDEV(G51:G53)</f>
        <v>225.66125055046558</v>
      </c>
      <c r="H110" t="str">
        <f>+D34</f>
        <v>LDH</v>
      </c>
      <c r="I110" t="str">
        <f>+D35</f>
        <v>PROLIF-R2</v>
      </c>
      <c r="J110" t="str">
        <f>+G34</f>
        <v>96h</v>
      </c>
    </row>
    <row r="111" spans="4:10" x14ac:dyDescent="0.3">
      <c r="D111" t="str">
        <f>+H36</f>
        <v>troglitazone</v>
      </c>
      <c r="E111">
        <f t="shared" si="28"/>
        <v>3001.1596872487139</v>
      </c>
      <c r="F111">
        <f>+AVERAGE(H51:H53)</f>
        <v>19587.666666666668</v>
      </c>
      <c r="G111">
        <f>+STDEV(H51:H53)</f>
        <v>1864.7370681501811</v>
      </c>
      <c r="H111" t="str">
        <f>+D34</f>
        <v>LDH</v>
      </c>
      <c r="I111" t="str">
        <f>+D35</f>
        <v>PROLIF-R2</v>
      </c>
      <c r="J111" t="str">
        <f>+G34</f>
        <v>96h</v>
      </c>
    </row>
    <row r="112" spans="4:10" x14ac:dyDescent="0.3">
      <c r="D112" t="str">
        <f>+H36</f>
        <v>troglitazone</v>
      </c>
      <c r="E112">
        <f t="shared" si="28"/>
        <v>949.05002335845279</v>
      </c>
      <c r="F112">
        <f>+AVERAGE(I51:I53)</f>
        <v>21341</v>
      </c>
      <c r="G112">
        <f>+STDEV(I51:I53)</f>
        <v>1358.710050010671</v>
      </c>
      <c r="H112" t="str">
        <f>+D34</f>
        <v>LDH</v>
      </c>
      <c r="I112" t="str">
        <f>+D35</f>
        <v>PROLIF-R2</v>
      </c>
      <c r="J112" t="str">
        <f>+G34</f>
        <v>96h</v>
      </c>
    </row>
    <row r="113" spans="4:10" x14ac:dyDescent="0.3">
      <c r="D113" t="str">
        <f>+H36</f>
        <v>troglitazone</v>
      </c>
      <c r="E113">
        <f t="shared" si="28"/>
        <v>300.11596872487138</v>
      </c>
      <c r="F113">
        <f>+AVERAGE(J51:J53)</f>
        <v>21733.333333333332</v>
      </c>
      <c r="G113">
        <f>+STDEV(J51:J53)</f>
        <v>237.87041290024561</v>
      </c>
      <c r="H113" t="str">
        <f>+D34</f>
        <v>LDH</v>
      </c>
      <c r="I113" t="str">
        <f>+D35</f>
        <v>PROLIF-R2</v>
      </c>
      <c r="J113" t="str">
        <f>+G34</f>
        <v>96h</v>
      </c>
    </row>
    <row r="114" spans="4:10" x14ac:dyDescent="0.3">
      <c r="D114" t="str">
        <f>+H36</f>
        <v>troglitazone</v>
      </c>
      <c r="E114">
        <f t="shared" si="28"/>
        <v>94.905002335845268</v>
      </c>
      <c r="F114">
        <f>+AVERAGE(K51:K53)</f>
        <v>21164.666666666668</v>
      </c>
      <c r="G114">
        <f>+STDEV(K51:K53)</f>
        <v>251.57371351819199</v>
      </c>
      <c r="H114" t="str">
        <f>+D34</f>
        <v>LDH</v>
      </c>
      <c r="I114" t="str">
        <f>+D35</f>
        <v>PROLIF-R2</v>
      </c>
      <c r="J114" t="str">
        <f>+G34</f>
        <v>96h</v>
      </c>
    </row>
    <row r="115" spans="4:10" x14ac:dyDescent="0.3">
      <c r="D115" t="str">
        <f>+H36</f>
        <v>troglitazone</v>
      </c>
      <c r="E115">
        <f t="shared" si="28"/>
        <v>30.011596872487132</v>
      </c>
      <c r="F115">
        <f>+AVERAGE(L51:L53)</f>
        <v>21997.666666666668</v>
      </c>
      <c r="G115">
        <f>+STDEV(L51:L53)</f>
        <v>1378.1082444181711</v>
      </c>
      <c r="H115" t="str">
        <f>+D34</f>
        <v>LDH</v>
      </c>
      <c r="I115" t="str">
        <f>+D35</f>
        <v>PROLIF-R2</v>
      </c>
      <c r="J115" t="str">
        <f>+G34</f>
        <v>96h</v>
      </c>
    </row>
    <row r="116" spans="4:10" x14ac:dyDescent="0.3">
      <c r="D116" t="str">
        <f>+H36</f>
        <v>troglitazone</v>
      </c>
      <c r="E116">
        <f t="shared" si="28"/>
        <v>9.490500233584525</v>
      </c>
      <c r="F116">
        <f>+AVERAGE(M51:M53)</f>
        <v>22285.333333333332</v>
      </c>
      <c r="G116">
        <f>+STDEV(M51:M53)</f>
        <v>230.81666606493849</v>
      </c>
      <c r="H116" t="str">
        <f>+D34</f>
        <v>LDH</v>
      </c>
      <c r="I116" t="str">
        <f>+D35</f>
        <v>PROLIF-R2</v>
      </c>
      <c r="J116" t="str">
        <f>+G34</f>
        <v>96h</v>
      </c>
    </row>
    <row r="117" spans="4:10" x14ac:dyDescent="0.3">
      <c r="D117" t="str">
        <f>+I36</f>
        <v>rosiglitazone</v>
      </c>
      <c r="E117">
        <f>+I37*1000</f>
        <v>300049.83891236008</v>
      </c>
      <c r="F117">
        <f>+AVERAGE(D54:D56)</f>
        <v>16796.333333333332</v>
      </c>
      <c r="G117">
        <f>+STDEV(D54:D56)</f>
        <v>1305.5896496730254</v>
      </c>
      <c r="H117" t="str">
        <f>+D34</f>
        <v>LDH</v>
      </c>
      <c r="I117" t="str">
        <f>+D35</f>
        <v>PROLIF-R2</v>
      </c>
      <c r="J117" t="str">
        <f>+G34</f>
        <v>96h</v>
      </c>
    </row>
    <row r="118" spans="4:10" x14ac:dyDescent="0.3">
      <c r="D118" t="str">
        <f>+I36</f>
        <v>rosiglitazone</v>
      </c>
      <c r="E118">
        <f>+E117/10^0.5</f>
        <v>94884.090252967711</v>
      </c>
      <c r="F118">
        <f>+AVERAGE(E54:E56)</f>
        <v>17884.333333333332</v>
      </c>
      <c r="G118">
        <f>+STDEV(E54:E56)</f>
        <v>501.96646634345336</v>
      </c>
      <c r="H118" t="str">
        <f>+D34</f>
        <v>LDH</v>
      </c>
      <c r="I118" t="str">
        <f>+D35</f>
        <v>PROLIF-R2</v>
      </c>
      <c r="J118" t="str">
        <f>+G34</f>
        <v>96h</v>
      </c>
    </row>
    <row r="119" spans="4:10" x14ac:dyDescent="0.3">
      <c r="D119" t="str">
        <f>+I36</f>
        <v>rosiglitazone</v>
      </c>
      <c r="E119">
        <f t="shared" ref="E119:E126" si="29">+E118/10^0.5</f>
        <v>30004.983891236003</v>
      </c>
      <c r="F119">
        <f>+AVERAGE(F54:F56)</f>
        <v>20782.333333333332</v>
      </c>
      <c r="G119">
        <f>+STDEV(F54:F56)</f>
        <v>64.143069254077119</v>
      </c>
      <c r="H119" t="str">
        <f>+D34</f>
        <v>LDH</v>
      </c>
      <c r="I119" t="str">
        <f>+D35</f>
        <v>PROLIF-R2</v>
      </c>
      <c r="J119" t="str">
        <f>+G34</f>
        <v>96h</v>
      </c>
    </row>
    <row r="120" spans="4:10" x14ac:dyDescent="0.3">
      <c r="D120" t="str">
        <f>+I36</f>
        <v>rosiglitazone</v>
      </c>
      <c r="E120">
        <f t="shared" si="29"/>
        <v>9488.409025296769</v>
      </c>
      <c r="F120">
        <f>+AVERAGE(G54:G56)</f>
        <v>21118.666666666668</v>
      </c>
      <c r="G120">
        <f>+STDEV(G54:G56)</f>
        <v>874.3822581304662</v>
      </c>
      <c r="H120" t="str">
        <f>+D34</f>
        <v>LDH</v>
      </c>
      <c r="I120" t="str">
        <f>+D35</f>
        <v>PROLIF-R2</v>
      </c>
      <c r="J120" t="str">
        <f>+G34</f>
        <v>96h</v>
      </c>
    </row>
    <row r="121" spans="4:10" x14ac:dyDescent="0.3">
      <c r="D121" t="str">
        <f>+I36</f>
        <v>rosiglitazone</v>
      </c>
      <c r="E121">
        <f t="shared" si="29"/>
        <v>3000.4983891235997</v>
      </c>
      <c r="F121">
        <f>+AVERAGE(H54:H56)</f>
        <v>21761.666666666668</v>
      </c>
      <c r="G121">
        <f>+STDEV(H54:H56)</f>
        <v>687.44624032234935</v>
      </c>
      <c r="H121" t="str">
        <f>+D34</f>
        <v>LDH</v>
      </c>
      <c r="I121" t="str">
        <f>+D35</f>
        <v>PROLIF-R2</v>
      </c>
      <c r="J121" t="str">
        <f>+G34</f>
        <v>96h</v>
      </c>
    </row>
    <row r="122" spans="4:10" x14ac:dyDescent="0.3">
      <c r="D122" t="str">
        <f>+I36</f>
        <v>rosiglitazone</v>
      </c>
      <c r="E122">
        <f t="shared" si="29"/>
        <v>948.84090252967678</v>
      </c>
      <c r="F122">
        <f>+AVERAGE(I54:I56)</f>
        <v>22506.333333333332</v>
      </c>
      <c r="G122">
        <f>+STDEV(I54:I56)</f>
        <v>1042.6774828936</v>
      </c>
      <c r="H122" t="str">
        <f>+D34</f>
        <v>LDH</v>
      </c>
      <c r="I122" t="str">
        <f>+D35</f>
        <v>PROLIF-R2</v>
      </c>
      <c r="J122" t="str">
        <f>+G34</f>
        <v>96h</v>
      </c>
    </row>
    <row r="123" spans="4:10" x14ac:dyDescent="0.3">
      <c r="D123" t="str">
        <f>+I36</f>
        <v>rosiglitazone</v>
      </c>
      <c r="E123">
        <f t="shared" si="29"/>
        <v>300.04983891235992</v>
      </c>
      <c r="F123">
        <f>+AVERAGE(J54:J56)</f>
        <v>22671</v>
      </c>
      <c r="G123">
        <f>+STDEV(J54:J56)</f>
        <v>244.61398161184491</v>
      </c>
      <c r="H123" t="str">
        <f>+D34</f>
        <v>LDH</v>
      </c>
      <c r="I123" t="str">
        <f>+D35</f>
        <v>PROLIF-R2</v>
      </c>
      <c r="J123" t="str">
        <f>+G34</f>
        <v>96h</v>
      </c>
    </row>
    <row r="124" spans="4:10" x14ac:dyDescent="0.3">
      <c r="D124" t="str">
        <f>+I36</f>
        <v>rosiglitazone</v>
      </c>
      <c r="E124">
        <f t="shared" si="29"/>
        <v>94.884090252967653</v>
      </c>
      <c r="F124">
        <f>+AVERAGE(K54:K56)</f>
        <v>21510.333333333332</v>
      </c>
      <c r="G124">
        <f>+STDEV(K54:K56)</f>
        <v>1791.9381499743045</v>
      </c>
      <c r="H124" t="str">
        <f>+D34</f>
        <v>LDH</v>
      </c>
      <c r="I124" t="str">
        <f>+D35</f>
        <v>PROLIF-R2</v>
      </c>
      <c r="J124" t="str">
        <f>+G34</f>
        <v>96h</v>
      </c>
    </row>
    <row r="125" spans="4:10" x14ac:dyDescent="0.3">
      <c r="D125" t="str">
        <f>+I36</f>
        <v>rosiglitazone</v>
      </c>
      <c r="E125">
        <f t="shared" si="29"/>
        <v>30.004983891235987</v>
      </c>
      <c r="F125">
        <f>+AVERAGE(L54:L56)</f>
        <v>21892.333333333332</v>
      </c>
      <c r="G125">
        <f>+STDEV(L54:L56)</f>
        <v>1123.5454300264557</v>
      </c>
      <c r="H125" t="str">
        <f>+D34</f>
        <v>LDH</v>
      </c>
      <c r="I125" t="str">
        <f>+D35</f>
        <v>PROLIF-R2</v>
      </c>
      <c r="J125" t="str">
        <f>+G34</f>
        <v>96h</v>
      </c>
    </row>
    <row r="126" spans="4:10" x14ac:dyDescent="0.3">
      <c r="D126" t="str">
        <f>+I36</f>
        <v>rosiglitazone</v>
      </c>
      <c r="E126">
        <f t="shared" si="29"/>
        <v>9.4884090252967646</v>
      </c>
      <c r="F126">
        <f>+AVERAGE(M54:M56)</f>
        <v>22301.666666666668</v>
      </c>
      <c r="G126">
        <f>+STDEV(M54:M56)</f>
        <v>819.12717775284034</v>
      </c>
      <c r="H126" t="str">
        <f>+D34</f>
        <v>LDH</v>
      </c>
      <c r="I126" t="str">
        <f>+D35</f>
        <v>PROLIF-R2</v>
      </c>
      <c r="J126" t="str">
        <f>+G34</f>
        <v>96h</v>
      </c>
    </row>
    <row r="127" spans="4:10" x14ac:dyDescent="0.3">
      <c r="D127" t="str">
        <f>J36</f>
        <v>aspirin</v>
      </c>
      <c r="E127">
        <f>J37*1000</f>
        <v>300011.50712045532</v>
      </c>
      <c r="F127">
        <f>+AVERAGE(D57:D59)</f>
        <v>21364</v>
      </c>
      <c r="G127">
        <f>+STDEV(D57:D59)</f>
        <v>1015.9788383622958</v>
      </c>
      <c r="H127" t="str">
        <f>+D34</f>
        <v>LDH</v>
      </c>
      <c r="I127" t="str">
        <f>+D35</f>
        <v>PROLIF-R2</v>
      </c>
      <c r="J127" t="str">
        <f>+G34</f>
        <v>96h</v>
      </c>
    </row>
    <row r="128" spans="4:10" x14ac:dyDescent="0.3">
      <c r="D128" t="str">
        <f>J36</f>
        <v>aspirin</v>
      </c>
      <c r="E128">
        <f>+E127/10^0.5</f>
        <v>94871.96867604625</v>
      </c>
      <c r="F128">
        <f>+AVERAGE(E57:E59)</f>
        <v>22269.666666666668</v>
      </c>
      <c r="G128">
        <f>+STDEV(E57:E59)</f>
        <v>555.68006382569945</v>
      </c>
      <c r="H128" t="str">
        <f>+D34</f>
        <v>LDH</v>
      </c>
      <c r="I128" t="str">
        <f>+D35</f>
        <v>PROLIF-R2</v>
      </c>
      <c r="J128" t="str">
        <f>+G34</f>
        <v>96h</v>
      </c>
    </row>
    <row r="129" spans="4:10" x14ac:dyDescent="0.3">
      <c r="D129" t="str">
        <f>J36</f>
        <v>aspirin</v>
      </c>
      <c r="E129">
        <f t="shared" ref="E129:E136" si="30">+E128/10^0.5</f>
        <v>30001.150712045528</v>
      </c>
      <c r="F129">
        <f>+AVERAGE(F57:F59)</f>
        <v>22106.666666666668</v>
      </c>
      <c r="G129">
        <f>+STDEV(F57:F59)</f>
        <v>357.91106902879289</v>
      </c>
      <c r="H129" t="str">
        <f>+D34</f>
        <v>LDH</v>
      </c>
      <c r="I129" t="str">
        <f>+D35</f>
        <v>PROLIF-R2</v>
      </c>
      <c r="J129" t="str">
        <f>+G34</f>
        <v>96h</v>
      </c>
    </row>
    <row r="130" spans="4:10" x14ac:dyDescent="0.3">
      <c r="D130" t="str">
        <f>J36</f>
        <v>aspirin</v>
      </c>
      <c r="E130">
        <f t="shared" si="30"/>
        <v>9487.1968676046235</v>
      </c>
      <c r="F130">
        <f>+AVERAGE(G57:G59)</f>
        <v>22406.333333333332</v>
      </c>
      <c r="G130">
        <f>+STDEV(G57:G59)</f>
        <v>519.93974009815145</v>
      </c>
      <c r="H130" t="str">
        <f>+D34</f>
        <v>LDH</v>
      </c>
      <c r="I130" t="str">
        <f>+D35</f>
        <v>PROLIF-R2</v>
      </c>
      <c r="J130" t="str">
        <f>+G34</f>
        <v>96h</v>
      </c>
    </row>
    <row r="131" spans="4:10" x14ac:dyDescent="0.3">
      <c r="D131" t="str">
        <f>J36</f>
        <v>aspirin</v>
      </c>
      <c r="E131">
        <f t="shared" si="30"/>
        <v>3000.1150712045524</v>
      </c>
      <c r="F131">
        <f>+AVERAGE(H57:H59)</f>
        <v>22154.333333333332</v>
      </c>
      <c r="G131">
        <f>+STDEV(H57:H59)</f>
        <v>145.0838837822221</v>
      </c>
      <c r="H131" t="str">
        <f>+D34</f>
        <v>LDH</v>
      </c>
      <c r="I131" t="str">
        <f>+D35</f>
        <v>PROLIF-R2</v>
      </c>
      <c r="J131" t="str">
        <f>+G34</f>
        <v>96h</v>
      </c>
    </row>
    <row r="132" spans="4:10" x14ac:dyDescent="0.3">
      <c r="D132" t="str">
        <f>J36</f>
        <v>aspirin</v>
      </c>
      <c r="E132">
        <f t="shared" si="30"/>
        <v>948.7196867604622</v>
      </c>
      <c r="F132">
        <f>+AVERAGE(I57:I59)</f>
        <v>20373.333333333332</v>
      </c>
      <c r="G132">
        <f>+STDEV(I57:I59)</f>
        <v>1817.7266937945687</v>
      </c>
      <c r="H132" t="str">
        <f>+D34</f>
        <v>LDH</v>
      </c>
      <c r="I132" t="str">
        <f>+D35</f>
        <v>PROLIF-R2</v>
      </c>
      <c r="J132" t="str">
        <f>+G34</f>
        <v>96h</v>
      </c>
    </row>
    <row r="133" spans="4:10" x14ac:dyDescent="0.3">
      <c r="D133" t="str">
        <f>J36</f>
        <v>aspirin</v>
      </c>
      <c r="E133">
        <f t="shared" si="30"/>
        <v>300.01150712045518</v>
      </c>
      <c r="F133">
        <f>+AVERAGE(J57:J59)</f>
        <v>22602.666666666668</v>
      </c>
      <c r="G133">
        <f>+STDEV(J57:J59)</f>
        <v>334.8347851304182</v>
      </c>
      <c r="H133" t="str">
        <f>+D34</f>
        <v>LDH</v>
      </c>
      <c r="I133" t="str">
        <f>+D35</f>
        <v>PROLIF-R2</v>
      </c>
      <c r="J133" t="str">
        <f>+G34</f>
        <v>96h</v>
      </c>
    </row>
    <row r="134" spans="4:10" x14ac:dyDescent="0.3">
      <c r="D134" t="str">
        <f>J36</f>
        <v>aspirin</v>
      </c>
      <c r="E134">
        <f t="shared" si="30"/>
        <v>94.871968676046208</v>
      </c>
      <c r="F134">
        <f>+AVERAGE(K57:K59)</f>
        <v>23415.333333333332</v>
      </c>
      <c r="G134">
        <f>+STDEV(K57:K59)</f>
        <v>579.50007190105964</v>
      </c>
      <c r="H134" t="str">
        <f>+D34</f>
        <v>LDH</v>
      </c>
      <c r="I134" t="str">
        <f>+D35</f>
        <v>PROLIF-R2</v>
      </c>
      <c r="J134" t="str">
        <f>+G34</f>
        <v>96h</v>
      </c>
    </row>
    <row r="135" spans="4:10" x14ac:dyDescent="0.3">
      <c r="D135" t="str">
        <f>J36</f>
        <v>aspirin</v>
      </c>
      <c r="E135">
        <f t="shared" si="30"/>
        <v>30.001150712045515</v>
      </c>
      <c r="F135">
        <f>+AVERAGE(L57:L59)</f>
        <v>23624.666666666668</v>
      </c>
      <c r="G135">
        <f>+STDEV(L57:L59)</f>
        <v>280.81369862122705</v>
      </c>
      <c r="H135" t="str">
        <f>+D34</f>
        <v>LDH</v>
      </c>
      <c r="I135" t="str">
        <f>+D35</f>
        <v>PROLIF-R2</v>
      </c>
      <c r="J135" t="str">
        <f>+G34</f>
        <v>96h</v>
      </c>
    </row>
    <row r="136" spans="4:10" x14ac:dyDescent="0.3">
      <c r="D136" t="str">
        <f>J36</f>
        <v>aspirin</v>
      </c>
      <c r="E136">
        <f t="shared" si="30"/>
        <v>9.4871968676046201</v>
      </c>
      <c r="F136">
        <f>+AVERAGE(M57:M59)</f>
        <v>23257.333333333332</v>
      </c>
      <c r="G136">
        <f>+STDEV(M57:M59)</f>
        <v>1093.1039901735487</v>
      </c>
      <c r="H136" t="str">
        <f>+D34</f>
        <v>LDH</v>
      </c>
      <c r="I136" t="str">
        <f>+D35</f>
        <v>PROLIF-R2</v>
      </c>
      <c r="J136" t="str">
        <f>+G34</f>
        <v>96h</v>
      </c>
    </row>
    <row r="137" spans="4:10" x14ac:dyDescent="0.3">
      <c r="D137" t="str">
        <f>K36</f>
        <v>benzo(a)pyrene</v>
      </c>
      <c r="E137">
        <f>+K37*1000</f>
        <v>29999.547797626808</v>
      </c>
      <c r="F137">
        <f>+AVERAGE(D60:D62)</f>
        <v>29046.666666666668</v>
      </c>
      <c r="G137">
        <f>+STDEV(D60:D62)</f>
        <v>6264.1146488017966</v>
      </c>
      <c r="H137" t="str">
        <f>+D34</f>
        <v>LDH</v>
      </c>
      <c r="I137" t="str">
        <f>+D35</f>
        <v>PROLIF-R2</v>
      </c>
      <c r="J137" t="str">
        <f>+G34</f>
        <v>96h</v>
      </c>
    </row>
    <row r="138" spans="4:10" x14ac:dyDescent="0.3">
      <c r="D138" t="str">
        <f>K36</f>
        <v>benzo(a)pyrene</v>
      </c>
      <c r="E138">
        <f>+E137/10^0.5</f>
        <v>9486.6899815588749</v>
      </c>
      <c r="F138">
        <f>+AVERAGE(E60:E62)</f>
        <v>29558.333333333332</v>
      </c>
      <c r="G138">
        <f>+STDEV(E60:E62)</f>
        <v>1324.1164349608132</v>
      </c>
      <c r="H138" t="str">
        <f>+D34</f>
        <v>LDH</v>
      </c>
      <c r="I138" t="str">
        <f>+D35</f>
        <v>PROLIF-R2</v>
      </c>
      <c r="J138" t="str">
        <f>+G34</f>
        <v>96h</v>
      </c>
    </row>
    <row r="139" spans="4:10" x14ac:dyDescent="0.3">
      <c r="D139" t="str">
        <f>K36</f>
        <v>benzo(a)pyrene</v>
      </c>
      <c r="E139">
        <f t="shared" ref="E139:E146" si="31">+E138/10^0.5</f>
        <v>2999.9547797626801</v>
      </c>
      <c r="F139">
        <f>+AVERAGE(F60:F62)</f>
        <v>42818</v>
      </c>
      <c r="G139">
        <f>+STDEV(F60:F62)</f>
        <v>3195.9647995558398</v>
      </c>
      <c r="H139" t="str">
        <f>+D34</f>
        <v>LDH</v>
      </c>
      <c r="I139" t="str">
        <f>+D35</f>
        <v>PROLIF-R2</v>
      </c>
      <c r="J139" t="str">
        <f>+G34</f>
        <v>96h</v>
      </c>
    </row>
    <row r="140" spans="4:10" x14ac:dyDescent="0.3">
      <c r="D140" t="str">
        <f>K36</f>
        <v>benzo(a)pyrene</v>
      </c>
      <c r="E140">
        <f t="shared" si="31"/>
        <v>948.66899815588738</v>
      </c>
      <c r="F140">
        <f>+AVERAGE(G60:G62)</f>
        <v>27008</v>
      </c>
      <c r="G140">
        <f>+STDEV(G60:G62)</f>
        <v>1183.7360347645078</v>
      </c>
      <c r="H140" t="str">
        <f>+D34</f>
        <v>LDH</v>
      </c>
      <c r="I140" t="str">
        <f>+D35</f>
        <v>PROLIF-R2</v>
      </c>
      <c r="J140" t="str">
        <f>+G34</f>
        <v>96h</v>
      </c>
    </row>
    <row r="141" spans="4:10" x14ac:dyDescent="0.3">
      <c r="D141" t="str">
        <f>K36</f>
        <v>benzo(a)pyrene</v>
      </c>
      <c r="E141">
        <f t="shared" si="31"/>
        <v>299.99547797626798</v>
      </c>
      <c r="F141">
        <f>+AVERAGE(H60:H62)</f>
        <v>22935</v>
      </c>
      <c r="G141">
        <f>+STDEV(H60:H62)</f>
        <v>579.29353526515376</v>
      </c>
      <c r="H141" t="str">
        <f>+D34</f>
        <v>LDH</v>
      </c>
      <c r="I141" t="str">
        <f>+D35</f>
        <v>PROLIF-R2</v>
      </c>
      <c r="J141" t="str">
        <f>+G34</f>
        <v>96h</v>
      </c>
    </row>
    <row r="142" spans="4:10" x14ac:dyDescent="0.3">
      <c r="D142" t="str">
        <f>K36</f>
        <v>benzo(a)pyrene</v>
      </c>
      <c r="E142">
        <f t="shared" si="31"/>
        <v>94.866899815588724</v>
      </c>
      <c r="F142">
        <f>+AVERAGE(I60:I62)</f>
        <v>22610.666666666668</v>
      </c>
      <c r="G142">
        <f>+STDEV(I60:I62)</f>
        <v>929.82650711481301</v>
      </c>
      <c r="H142" t="str">
        <f>+D34</f>
        <v>LDH</v>
      </c>
      <c r="I142" t="str">
        <f>+D35</f>
        <v>PROLIF-R2</v>
      </c>
      <c r="J142" t="str">
        <f>+G34</f>
        <v>96h</v>
      </c>
    </row>
    <row r="143" spans="4:10" x14ac:dyDescent="0.3">
      <c r="D143" t="str">
        <f>K36</f>
        <v>benzo(a)pyrene</v>
      </c>
      <c r="E143">
        <f t="shared" si="31"/>
        <v>29.999547797626796</v>
      </c>
      <c r="F143">
        <f>+AVERAGE(J60:J62)</f>
        <v>22235</v>
      </c>
      <c r="G143">
        <f>+STDEV(J60:J62)</f>
        <v>1353.3768876406896</v>
      </c>
      <c r="H143" t="str">
        <f>+D34</f>
        <v>LDH</v>
      </c>
      <c r="I143" t="str">
        <f>+D35</f>
        <v>PROLIF-R2</v>
      </c>
      <c r="J143" t="str">
        <f>+G34</f>
        <v>96h</v>
      </c>
    </row>
    <row r="144" spans="4:10" x14ac:dyDescent="0.3">
      <c r="D144" t="str">
        <f>K36</f>
        <v>benzo(a)pyrene</v>
      </c>
      <c r="E144">
        <f t="shared" si="31"/>
        <v>9.4866899815588717</v>
      </c>
      <c r="F144">
        <f>+AVERAGE(K60:K62)</f>
        <v>23313.333333333332</v>
      </c>
      <c r="G144">
        <f>+STDEV(K60:K62)</f>
        <v>715.58251329482141</v>
      </c>
      <c r="H144" t="str">
        <f>+D34</f>
        <v>LDH</v>
      </c>
      <c r="I144" t="str">
        <f>+D35</f>
        <v>PROLIF-R2</v>
      </c>
      <c r="J144" t="str">
        <f>+G34</f>
        <v>96h</v>
      </c>
    </row>
    <row r="145" spans="4:10" x14ac:dyDescent="0.3">
      <c r="D145" t="str">
        <f>K36</f>
        <v>benzo(a)pyrene</v>
      </c>
      <c r="E145">
        <f t="shared" si="31"/>
        <v>2.9999547797626791</v>
      </c>
      <c r="F145">
        <f>+AVERAGE(L60:L62)</f>
        <v>20911</v>
      </c>
      <c r="G145">
        <f>+STDEV(L60:L62)</f>
        <v>1650.3002757074241</v>
      </c>
      <c r="H145" t="str">
        <f>+D34</f>
        <v>LDH</v>
      </c>
      <c r="I145" t="str">
        <f>+D35</f>
        <v>PROLIF-R2</v>
      </c>
      <c r="J145" t="str">
        <f>+G34</f>
        <v>96h</v>
      </c>
    </row>
    <row r="146" spans="4:10" x14ac:dyDescent="0.3">
      <c r="D146" t="str">
        <f>K36</f>
        <v>benzo(a)pyrene</v>
      </c>
      <c r="E146">
        <f t="shared" si="31"/>
        <v>0.94866899815588701</v>
      </c>
      <c r="F146">
        <f>+AVERAGE(M60:M62)</f>
        <v>23445.333333333332</v>
      </c>
      <c r="G146">
        <f>+STDEV(M60:M62)</f>
        <v>273.47821363562645</v>
      </c>
      <c r="H146" t="str">
        <f>+D34</f>
        <v>LDH</v>
      </c>
      <c r="I146" t="str">
        <f>+D35</f>
        <v>PROLIF-R2</v>
      </c>
      <c r="J146" t="str">
        <f>+G34</f>
        <v>96h</v>
      </c>
    </row>
  </sheetData>
  <conditionalFormatting sqref="D48:N50 D51:D53">
    <cfRule type="cellIs" dxfId="42" priority="43" operator="greaterThan">
      <formula>50000</formula>
    </cfRule>
  </conditionalFormatting>
  <conditionalFormatting sqref="D45:N47">
    <cfRule type="cellIs" dxfId="41" priority="42" operator="greaterThan">
      <formula>50000</formula>
    </cfRule>
  </conditionalFormatting>
  <conditionalFormatting sqref="D39:N41">
    <cfRule type="cellIs" dxfId="40" priority="40" operator="greaterThan">
      <formula>50000</formula>
    </cfRule>
  </conditionalFormatting>
  <conditionalFormatting sqref="D42:N44">
    <cfRule type="cellIs" dxfId="39" priority="41" operator="greaterThan">
      <formula>50000</formula>
    </cfRule>
  </conditionalFormatting>
  <conditionalFormatting sqref="E51:E53">
    <cfRule type="cellIs" dxfId="38" priority="39" operator="greaterThan">
      <formula>50000</formula>
    </cfRule>
  </conditionalFormatting>
  <conditionalFormatting sqref="F51:F53">
    <cfRule type="cellIs" dxfId="37" priority="38" operator="greaterThan">
      <formula>50000</formula>
    </cfRule>
  </conditionalFormatting>
  <conditionalFormatting sqref="G51:G53">
    <cfRule type="cellIs" dxfId="36" priority="37" operator="greaterThan">
      <formula>50000</formula>
    </cfRule>
  </conditionalFormatting>
  <conditionalFormatting sqref="H51:H53">
    <cfRule type="cellIs" dxfId="35" priority="36" operator="greaterThan">
      <formula>50000</formula>
    </cfRule>
  </conditionalFormatting>
  <conditionalFormatting sqref="I51:I53">
    <cfRule type="cellIs" dxfId="34" priority="35" operator="greaterThan">
      <formula>50000</formula>
    </cfRule>
  </conditionalFormatting>
  <conditionalFormatting sqref="J51:J53">
    <cfRule type="cellIs" dxfId="33" priority="34" operator="greaterThan">
      <formula>50000</formula>
    </cfRule>
  </conditionalFormatting>
  <conditionalFormatting sqref="K51:K53">
    <cfRule type="cellIs" dxfId="32" priority="33" operator="greaterThan">
      <formula>50000</formula>
    </cfRule>
  </conditionalFormatting>
  <conditionalFormatting sqref="L51:L53">
    <cfRule type="cellIs" dxfId="31" priority="32" operator="greaterThan">
      <formula>50000</formula>
    </cfRule>
  </conditionalFormatting>
  <conditionalFormatting sqref="M51:N53">
    <cfRule type="cellIs" dxfId="30" priority="31" operator="greaterThan">
      <formula>50000</formula>
    </cfRule>
  </conditionalFormatting>
  <conditionalFormatting sqref="L57:L59">
    <cfRule type="cellIs" dxfId="29" priority="12" operator="greaterThan">
      <formula>50000</formula>
    </cfRule>
  </conditionalFormatting>
  <conditionalFormatting sqref="D54:D56">
    <cfRule type="cellIs" dxfId="28" priority="30" operator="greaterThan">
      <formula>50000</formula>
    </cfRule>
  </conditionalFormatting>
  <conditionalFormatting sqref="E54:E56">
    <cfRule type="cellIs" dxfId="27" priority="29" operator="greaterThan">
      <formula>50000</formula>
    </cfRule>
  </conditionalFormatting>
  <conditionalFormatting sqref="F54:F56">
    <cfRule type="cellIs" dxfId="26" priority="28" operator="greaterThan">
      <formula>50000</formula>
    </cfRule>
  </conditionalFormatting>
  <conditionalFormatting sqref="G54:G56">
    <cfRule type="cellIs" dxfId="25" priority="27" operator="greaterThan">
      <formula>50000</formula>
    </cfRule>
  </conditionalFormatting>
  <conditionalFormatting sqref="H54:H56">
    <cfRule type="cellIs" dxfId="24" priority="26" operator="greaterThan">
      <formula>50000</formula>
    </cfRule>
  </conditionalFormatting>
  <conditionalFormatting sqref="I54:I56">
    <cfRule type="cellIs" dxfId="23" priority="25" operator="greaterThan">
      <formula>50000</formula>
    </cfRule>
  </conditionalFormatting>
  <conditionalFormatting sqref="J54:J56">
    <cfRule type="cellIs" dxfId="22" priority="24" operator="greaterThan">
      <formula>50000</formula>
    </cfRule>
  </conditionalFormatting>
  <conditionalFormatting sqref="K54:K56">
    <cfRule type="cellIs" dxfId="21" priority="23" operator="greaterThan">
      <formula>50000</formula>
    </cfRule>
  </conditionalFormatting>
  <conditionalFormatting sqref="L54:L56">
    <cfRule type="cellIs" dxfId="20" priority="22" operator="greaterThan">
      <formula>50000</formula>
    </cfRule>
  </conditionalFormatting>
  <conditionalFormatting sqref="M54:N56">
    <cfRule type="cellIs" dxfId="19" priority="21" operator="greaterThan">
      <formula>50000</formula>
    </cfRule>
  </conditionalFormatting>
  <conditionalFormatting sqref="M60:N62">
    <cfRule type="cellIs" dxfId="18" priority="1" operator="greaterThan">
      <formula>50000</formula>
    </cfRule>
  </conditionalFormatting>
  <conditionalFormatting sqref="D57:D59">
    <cfRule type="cellIs" dxfId="17" priority="20" operator="greaterThan">
      <formula>50000</formula>
    </cfRule>
  </conditionalFormatting>
  <conditionalFormatting sqref="E57:E59">
    <cfRule type="cellIs" dxfId="16" priority="19" operator="greaterThan">
      <formula>50000</formula>
    </cfRule>
  </conditionalFormatting>
  <conditionalFormatting sqref="F57:F59">
    <cfRule type="cellIs" dxfId="15" priority="18" operator="greaterThan">
      <formula>50000</formula>
    </cfRule>
  </conditionalFormatting>
  <conditionalFormatting sqref="G57:G59">
    <cfRule type="cellIs" dxfId="14" priority="17" operator="greaterThan">
      <formula>50000</formula>
    </cfRule>
  </conditionalFormatting>
  <conditionalFormatting sqref="H57:H59">
    <cfRule type="cellIs" dxfId="13" priority="16" operator="greaterThan">
      <formula>50000</formula>
    </cfRule>
  </conditionalFormatting>
  <conditionalFormatting sqref="I57:I59">
    <cfRule type="cellIs" dxfId="12" priority="15" operator="greaterThan">
      <formula>50000</formula>
    </cfRule>
  </conditionalFormatting>
  <conditionalFormatting sqref="J57:J59">
    <cfRule type="cellIs" dxfId="11" priority="14" operator="greaterThan">
      <formula>50000</formula>
    </cfRule>
  </conditionalFormatting>
  <conditionalFormatting sqref="K57:K59">
    <cfRule type="cellIs" dxfId="10" priority="13" operator="greaterThan">
      <formula>50000</formula>
    </cfRule>
  </conditionalFormatting>
  <conditionalFormatting sqref="M57:N59">
    <cfRule type="cellIs" dxfId="9" priority="11" operator="greaterThan">
      <formula>50000</formula>
    </cfRule>
  </conditionalFormatting>
  <conditionalFormatting sqref="D60:D62">
    <cfRule type="cellIs" dxfId="8" priority="10" operator="greaterThan">
      <formula>50000</formula>
    </cfRule>
  </conditionalFormatting>
  <conditionalFormatting sqref="E60:E62">
    <cfRule type="cellIs" dxfId="7" priority="9" operator="greaterThan">
      <formula>50000</formula>
    </cfRule>
  </conditionalFormatting>
  <conditionalFormatting sqref="F60:F62">
    <cfRule type="cellIs" dxfId="6" priority="8" operator="greaterThan">
      <formula>50000</formula>
    </cfRule>
  </conditionalFormatting>
  <conditionalFormatting sqref="G60:G62">
    <cfRule type="cellIs" dxfId="5" priority="7" operator="greaterThan">
      <formula>50000</formula>
    </cfRule>
  </conditionalFormatting>
  <conditionalFormatting sqref="H60:H62">
    <cfRule type="cellIs" dxfId="4" priority="6" operator="greaterThan">
      <formula>50000</formula>
    </cfRule>
  </conditionalFormatting>
  <conditionalFormatting sqref="I60:I62">
    <cfRule type="cellIs" dxfId="3" priority="5" operator="greaterThan">
      <formula>50000</formula>
    </cfRule>
  </conditionalFormatting>
  <conditionalFormatting sqref="J60:J62">
    <cfRule type="cellIs" dxfId="2" priority="4" operator="greaterThan">
      <formula>50000</formula>
    </cfRule>
  </conditionalFormatting>
  <conditionalFormatting sqref="K60:K62">
    <cfRule type="cellIs" dxfId="1" priority="3" operator="greaterThan">
      <formula>50000</formula>
    </cfRule>
  </conditionalFormatting>
  <conditionalFormatting sqref="L60:L62">
    <cfRule type="cellIs" dxfId="0" priority="2" operator="greaterThan">
      <formula>50000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 point</vt:lpstr>
    </vt:vector>
  </TitlesOfParts>
  <Company>NIEHS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NIEHS</dc:creator>
  <cp:lastModifiedBy>Julie Berke</cp:lastModifiedBy>
  <dcterms:created xsi:type="dcterms:W3CDTF">2016-11-21T19:25:18Z</dcterms:created>
  <dcterms:modified xsi:type="dcterms:W3CDTF">2018-11-02T19:57:18Z</dcterms:modified>
</cp:coreProperties>
</file>