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omments12.xml" ContentType="application/vnd.openxmlformats-officedocument.spreadsheetml.comment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rham\Desktop\BMDS312\"/>
    </mc:Choice>
  </mc:AlternateContent>
  <xr:revisionPtr revIDLastSave="0" documentId="8_{F3939A7C-CF1E-41A4-BE04-DAE14819E8C8}" xr6:coauthVersionLast="41" xr6:coauthVersionMax="41" xr10:uidLastSave="{00000000-0000-0000-0000-000000000000}"/>
  <bookViews>
    <workbookView xWindow="11865" yWindow="1545" windowWidth="14400" windowHeight="15270" firstSheet="1" activeTab="1" xr2:uid="{00000000-000D-0000-FFFF-FFFF00000000}"/>
  </bookViews>
  <sheets>
    <sheet name="Hidden" sheetId="1" state="veryHidden" r:id="rId1"/>
    <sheet name="Summary" sheetId="2" r:id="rId2"/>
    <sheet name="Abbreviations" sheetId="8" r:id="rId3"/>
    <sheet name="freq-dhl-rest-opt1" sheetId="11" r:id="rId4"/>
    <sheet name="freq-gam-rest-opt1" sheetId="12" r:id="rId5"/>
    <sheet name="freq-lnl-rest-opt1" sheetId="13" r:id="rId6"/>
    <sheet name="freq-mst4-rest-opt1" sheetId="14" r:id="rId7"/>
    <sheet name="freq-mst3-rest-opt1" sheetId="15" r:id="rId8"/>
    <sheet name="freq-mst2-rest-opt1" sheetId="16" r:id="rId9"/>
    <sheet name="freq-mst1-rest-opt1" sheetId="17" r:id="rId10"/>
    <sheet name="freq-wei-rest-opt1" sheetId="18" r:id="rId11"/>
    <sheet name="freq-log-unrest-opt1" sheetId="19" r:id="rId12"/>
    <sheet name="freq-lnp-unrest-opt1" sheetId="20" r:id="rId13"/>
    <sheet name="freq-pro-unrest-opt1" sheetId="21" r:id="rId14"/>
  </sheets>
  <definedNames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21" l="1"/>
  <c r="F2" i="20"/>
  <c r="F2" i="19"/>
  <c r="F2" i="18"/>
  <c r="F2" i="17"/>
  <c r="F2" i="16"/>
  <c r="F2" i="15"/>
  <c r="F2" i="14"/>
  <c r="F2" i="13"/>
  <c r="F2" i="12"/>
  <c r="F2" i="11"/>
  <c r="S65" i="1"/>
  <c r="S64" i="1"/>
  <c r="S63" i="1"/>
  <c r="S62" i="1"/>
  <c r="S61" i="1"/>
  <c r="S60" i="1"/>
  <c r="S59" i="1"/>
  <c r="S58" i="1"/>
  <c r="S56" i="1"/>
  <c r="S55" i="1"/>
  <c r="S54" i="1"/>
  <c r="S53" i="1"/>
  <c r="S52" i="1"/>
  <c r="S51" i="1"/>
  <c r="S50" i="1"/>
  <c r="F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Parham, Fred (NIH/NIEHS) [E]</author>
  </authors>
  <commentList>
    <comment ref="B6" authorId="0" shapeId="0" xr:uid="{E87A63F4-1CC3-4D19-A0D1-C0A0666D9D49}">
      <text>
        <r>
          <rPr>
            <sz val="9"/>
            <color indexed="81"/>
            <rFont val="Tahoma"/>
            <family val="2"/>
          </rPr>
          <t>Cells in dark gray are not editable.  Custom column names can be entered in the blue cells below.</t>
        </r>
      </text>
    </comment>
    <comment ref="B15" authorId="0" shapeId="0" xr:uid="{45BFCA4D-6185-46C9-A70E-2F36DD6ACF49}">
      <text>
        <r>
          <rPr>
            <sz val="9"/>
            <color indexed="81"/>
            <rFont val="Tahoma"/>
            <family val="2"/>
          </rPr>
          <t xml:space="preserve">Option Set #1_x000D_
Risk Type: Extra Risk_x000D_
BMR: 0.1_x000D_
Confidence Level: 0.95_x000D_
Background: Estimated_x000D_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8E54A0B0-3F0B-40B4-90BD-69CB833ECBFA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6C2B237A-6ECD-4072-BE65-F291A4E4CC48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55FD4FF2-F9DE-457A-9FC1-8941BF19BA4D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3FD232D9-60C5-4A98-B867-8351FA08E43D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60180EE3-125C-4B16-A563-D28BA6797966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126A3E5B-4497-4CBE-B6A7-3327D6719E59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7107206D-AF41-4784-BDDB-22A90D4C3368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8DEC5391-CFDF-48B4-8BBA-DDCE1FF17776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B15CDA0E-55F0-40DF-999E-F04180AD102A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47ABBE0F-04F1-4A18-A3C3-DD33A86EDC0F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0F10A89C-11BD-4146-8A6B-7688576FFF14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FAD11981-BE94-48A5-918D-B15A7AF4DDA2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AD03F8CC-957A-4878-8715-74FF95215A97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20EA87A8-7F7B-49B0-9BD9-877B7AECB377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765C89F8-0D25-4DEC-BE7B-EF887FD07855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1" authorId="1" shapeId="0" xr:uid="{2407F5BB-D72A-4BF6-902B-14DB51E4F4E9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27881BD5-CB48-4CF9-9E1E-371474418ACC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1F4B6B59-1C8F-4D09-A866-A756A2440149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F953B0AE-4F93-4ECF-934A-1CD9A6A2B1DA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2" authorId="1" shapeId="0" xr:uid="{4AA52300-A21F-4DA1-848C-7A56E13F0B2D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B873D41B-9DD9-4675-859B-24EF802B3779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EE4CFF1A-FA27-4CCD-B464-904AD5F38F9E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8CDAD6C3-8A01-4743-B38F-B00393F250E0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FB84CC14-BC06-4B96-9547-4C702A27452F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3" authorId="1" shapeId="0" xr:uid="{55B9EDAC-9529-4D6D-910D-2229854F6D53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4" authorId="1" shapeId="0" xr:uid="{89E41444-4670-4732-9DB5-9A8855BD7D7B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5" authorId="1" shapeId="0" xr:uid="{047E9C28-FCCD-400C-B4EC-F88B63690FF7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5B5ABA54-69D8-4413-84AE-8311FE6F16EA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8CB3B474-0F87-434B-A0EF-75F557BD1673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19953A50-9BE9-4C7D-9653-B5D57898239C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80D2112D-D8DF-411F-90A1-6A2D1FF723DD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3" authorId="1" shapeId="0" xr:uid="{C9998B57-EAD1-4CF6-9076-9A578F01212D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4" authorId="1" shapeId="0" xr:uid="{D18D4CAC-2C8B-4AC8-8843-D7CBDA8FF65F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56D7D7E2-E8D0-4013-8103-7DA643FDB11E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03E7392A-E82D-4155-8866-D0E9D38BFD4D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49EDE636-1F2C-4C62-A468-C0AA95CA9A9A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87DC18C9-8526-4AD2-B3F9-B836B7957D81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3" authorId="1" shapeId="0" xr:uid="{A65634F0-64D2-49A6-825F-1A3AA81143EB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CB2A2430-9FED-4804-A373-04C92F21EBCD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CAB357FF-3A96-422C-9D29-C92801458CA3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7F4507E9-9069-4F1A-8FBA-8139F255695A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58582E02-D418-42EA-9C70-2E6E6D0C59EC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EB36AC13-D0E8-4CC3-A02C-578F55D1FD5D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6BB45757-069B-4AB0-AE99-2BCCDE855758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D8A00F14-0715-4C1E-ADF8-43A1FA254754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1" authorId="1" shapeId="0" xr:uid="{5C088FDE-D4CA-459A-9E05-99DD5FA056E9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</commentList>
</comments>
</file>

<file path=xl/sharedStrings.xml><?xml version="1.0" encoding="utf-8"?>
<sst xmlns="http://schemas.openxmlformats.org/spreadsheetml/2006/main" count="1090" uniqueCount="232">
  <si>
    <t>Analysis Name</t>
  </si>
  <si>
    <t>Analysis Description</t>
  </si>
  <si>
    <t>Chosen Model Type</t>
  </si>
  <si>
    <t>Cont MA</t>
  </si>
  <si>
    <t>Dicho Bayesian</t>
  </si>
  <si>
    <t>Cont Bayesian</t>
  </si>
  <si>
    <t>Nested</t>
  </si>
  <si>
    <t>name</t>
  </si>
  <si>
    <t>dType</t>
  </si>
  <si>
    <t>enable</t>
  </si>
  <si>
    <t>range</t>
  </si>
  <si>
    <t>Models</t>
  </si>
  <si>
    <t>DataSets</t>
  </si>
  <si>
    <t>Dicho MA</t>
  </si>
  <si>
    <t>OptionSets</t>
  </si>
  <si>
    <t>Continuous</t>
  </si>
  <si>
    <t>BMRType</t>
  </si>
  <si>
    <t>BMRF</t>
  </si>
  <si>
    <t>Background</t>
  </si>
  <si>
    <t>ConfLevel</t>
  </si>
  <si>
    <t>Dist</t>
  </si>
  <si>
    <t>Variance</t>
  </si>
  <si>
    <t>Dichotomous</t>
  </si>
  <si>
    <t>RiskType</t>
  </si>
  <si>
    <t>BMR</t>
  </si>
  <si>
    <t>MSCombo</t>
  </si>
  <si>
    <t>LSC</t>
  </si>
  <si>
    <t>Cont MA Wts</t>
  </si>
  <si>
    <t>Dicho MA Wts</t>
  </si>
  <si>
    <t>mscomboBg</t>
  </si>
  <si>
    <t>Tail Prob</t>
  </si>
  <si>
    <t>Model</t>
  </si>
  <si>
    <t>Risk Type</t>
  </si>
  <si>
    <t>Confidence Level</t>
  </si>
  <si>
    <t>BMD</t>
  </si>
  <si>
    <t>BMDL</t>
  </si>
  <si>
    <t>BMDU</t>
  </si>
  <si>
    <t>Variable</t>
  </si>
  <si>
    <t>Estimate</t>
  </si>
  <si>
    <t>Dependent Variable</t>
  </si>
  <si>
    <t>Independent Variable</t>
  </si>
  <si>
    <t>Dose</t>
  </si>
  <si>
    <t>AIC</t>
  </si>
  <si>
    <t>Expected</t>
  </si>
  <si>
    <t>Observed</t>
  </si>
  <si>
    <t>Size</t>
  </si>
  <si>
    <t>Scaled Residual</t>
  </si>
  <si>
    <t>Estimated Probability</t>
  </si>
  <si>
    <t>Dataset Name</t>
  </si>
  <si>
    <t>User notes</t>
  </si>
  <si>
    <t>Info</t>
  </si>
  <si>
    <t>Total # of Observations</t>
  </si>
  <si>
    <t># of Parameters</t>
  </si>
  <si>
    <t>Goodness of Fit</t>
  </si>
  <si>
    <t>Model Parameters</t>
  </si>
  <si>
    <t>Benchmark Dose</t>
  </si>
  <si>
    <t>Model Data</t>
  </si>
  <si>
    <t>Model Options</t>
  </si>
  <si>
    <t>Scaled Residual for Dose Group near BMD</t>
  </si>
  <si>
    <t>Scaled Residual for Control Dose Group</t>
  </si>
  <si>
    <t>Analysis Type</t>
  </si>
  <si>
    <t>BMDS Recommendation</t>
  </si>
  <si>
    <t>BMDS Recommendation Notes</t>
  </si>
  <si>
    <t>BackgroundType</t>
  </si>
  <si>
    <t>User Input</t>
  </si>
  <si>
    <t>Model Results</t>
  </si>
  <si>
    <t>App Location</t>
  </si>
  <si>
    <t>Dichotomous Results</t>
  </si>
  <si>
    <t>Logic Settings</t>
  </si>
  <si>
    <t>Dichotomous Models</t>
  </si>
  <si>
    <t>Model Name</t>
  </si>
  <si>
    <t>Dichotomous Hill</t>
  </si>
  <si>
    <t>Gamma</t>
  </si>
  <si>
    <t>Logistic</t>
  </si>
  <si>
    <t>Log-Logistic</t>
  </si>
  <si>
    <t>Log-Probit</t>
  </si>
  <si>
    <t>Multistage</t>
  </si>
  <si>
    <t>Probit</t>
  </si>
  <si>
    <t>Quantal Linear</t>
  </si>
  <si>
    <t>Weibull</t>
  </si>
  <si>
    <t>dhl</t>
  </si>
  <si>
    <t>gam</t>
  </si>
  <si>
    <t>log</t>
  </si>
  <si>
    <t>pro</t>
  </si>
  <si>
    <t>wei</t>
  </si>
  <si>
    <t>lnl</t>
  </si>
  <si>
    <t>lnp</t>
  </si>
  <si>
    <t>mst</t>
  </si>
  <si>
    <t>qln</t>
  </si>
  <si>
    <t>Abbreviation</t>
  </si>
  <si>
    <t>Log Likelihood</t>
  </si>
  <si>
    <t>Deviance</t>
  </si>
  <si>
    <t>Test d.f.</t>
  </si>
  <si>
    <t>P Value</t>
  </si>
  <si>
    <t>Cont Rest Frequentist</t>
  </si>
  <si>
    <t>Cont Unrest Frequentist</t>
  </si>
  <si>
    <t>Dicho Rest Frequentist</t>
  </si>
  <si>
    <t>Dicho Unrest Frequentist</t>
  </si>
  <si>
    <t>contAdvDir</t>
  </si>
  <si>
    <t>mscomboDeg</t>
  </si>
  <si>
    <t>PolyRest</t>
  </si>
  <si>
    <t>Nested Rest</t>
  </si>
  <si>
    <t>Nested Unrest</t>
  </si>
  <si>
    <t>Iterations</t>
  </si>
  <si>
    <t>Seed</t>
  </si>
  <si>
    <t>SeedType</t>
  </si>
  <si>
    <t>mscomboBgType</t>
  </si>
  <si>
    <t>Unnormalized Log Posterior Probability</t>
  </si>
  <si>
    <t>P-value</t>
  </si>
  <si>
    <r>
      <t>Chi</t>
    </r>
    <r>
      <rPr>
        <vertAlign val="superscript"/>
        <sz val="11"/>
        <color theme="1"/>
        <rFont val="Calibri"/>
        <family val="2"/>
        <scheme val="minor"/>
      </rPr>
      <t>2</t>
    </r>
  </si>
  <si>
    <t>D.O.F.</t>
  </si>
  <si>
    <t>Analysis of Deviance</t>
  </si>
  <si>
    <t>Report Settings</t>
  </si>
  <si>
    <t>Continuous Input</t>
  </si>
  <si>
    <t>Continuous Output</t>
  </si>
  <si>
    <t>Dichotomous Input</t>
  </si>
  <si>
    <t>Dichotomous Output</t>
  </si>
  <si>
    <t>MSCombo Input</t>
  </si>
  <si>
    <t>MSCombo Output</t>
  </si>
  <si>
    <t>Nested Input</t>
  </si>
  <si>
    <t>Nested Output</t>
  </si>
  <si>
    <t>Print Data Page</t>
  </si>
  <si>
    <t>Print Info Page</t>
  </si>
  <si>
    <t>Print Summary Results</t>
  </si>
  <si>
    <t>Print Summary Chart</t>
  </si>
  <si>
    <t>Print Model Result</t>
  </si>
  <si>
    <t>Print Model Chart</t>
  </si>
  <si>
    <t>Print All Models</t>
  </si>
  <si>
    <t>Restriction</t>
  </si>
  <si>
    <t>Return to Summary</t>
  </si>
  <si>
    <t>Output Dir</t>
  </si>
  <si>
    <t>Dose-Response Model</t>
  </si>
  <si>
    <t>Template Version</t>
  </si>
  <si>
    <t>BMDS Version</t>
  </si>
  <si>
    <t>Scroll right to see summary plot -&gt;</t>
  </si>
  <si>
    <t>Percentiles</t>
  </si>
  <si>
    <t>CDF</t>
  </si>
  <si>
    <t>Slope Factor</t>
  </si>
  <si>
    <r>
      <t xml:space="preserve">Scroll down to see Dose Response Plot </t>
    </r>
    <r>
      <rPr>
        <sz val="11"/>
        <color theme="1"/>
        <rFont val="Calibri"/>
        <family val="2"/>
      </rPr>
      <t>↓</t>
    </r>
  </si>
  <si>
    <r>
      <t xml:space="preserve">Scroll right to see BMD Cumulative Distribution Function (CDF) table </t>
    </r>
    <r>
      <rPr>
        <sz val="11"/>
        <color theme="1"/>
        <rFont val="Calibri"/>
        <family val="2"/>
      </rPr>
      <t>→</t>
    </r>
  </si>
  <si>
    <t>BMDS 3.1.2</t>
  </si>
  <si>
    <t>DEHP</t>
  </si>
  <si>
    <t>C:\Users\parham\Desktop\BMDS312\bmds3.xlsm</t>
  </si>
  <si>
    <t>1,1,2,1,1</t>
  </si>
  <si>
    <t>2,0,1,0,0</t>
  </si>
  <si>
    <t>2,2,2,2,2</t>
  </si>
  <si>
    <t>1,1,2,1,0,1,2,2,1</t>
  </si>
  <si>
    <t>0,0,1,0,1,0,1,0,0</t>
  </si>
  <si>
    <t>0,0,0,0,0,0,0,0,0</t>
  </si>
  <si>
    <t>1,2</t>
  </si>
  <si>
    <t>0,2</t>
  </si>
  <si>
    <t>C:\Users\parham\Desktop\BMDS312</t>
  </si>
  <si>
    <t>Perinatal Male Testicular Adenoma</t>
  </si>
  <si>
    <t>[Add user notes here]</t>
  </si>
  <si>
    <t>N</t>
  </si>
  <si>
    <t>Incidence</t>
  </si>
  <si>
    <t>$B$7:$D$15</t>
  </si>
  <si>
    <t>On</t>
  </si>
  <si>
    <t>N/A</t>
  </si>
  <si>
    <t>Unusable Bin</t>
  </si>
  <si>
    <t>BMD not estimated</t>
  </si>
  <si>
    <t>BMDL not estimated</t>
  </si>
  <si>
    <t>Off</t>
  </si>
  <si>
    <t>No Bin Change (Warning)</t>
  </si>
  <si>
    <t>BMDU not estimated</t>
  </si>
  <si>
    <t>AIC not estimated</t>
  </si>
  <si>
    <t>Questionable Bin</t>
  </si>
  <si>
    <t>BMDS output file included warning</t>
  </si>
  <si>
    <t>NA</t>
  </si>
  <si>
    <t>d.f.=0, saturated model (Goodness of fit test cannot be calculated)</t>
  </si>
  <si>
    <t>1,1,1,1,1,1,1,1,1,1,1,1,1,1,1,1</t>
  </si>
  <si>
    <t>1,1,1,1,1,1,2,1,1,1,1</t>
  </si>
  <si>
    <t>1,1,1,1,1,1,1,1,1,1,1,1</t>
  </si>
  <si>
    <t>1,1,1,1,1,1,1,1,2,1,1,1</t>
  </si>
  <si>
    <t>1,1,1,1,1</t>
  </si>
  <si>
    <t>1,1,1,1</t>
  </si>
  <si>
    <t>1,1,1,1,1,1,1,1,1,1,1,1,1,1</t>
  </si>
  <si>
    <t>1,1,1,1,1,1,1,2,1,1,1,1,1,1,1,1</t>
  </si>
  <si>
    <t>Estimated</t>
  </si>
  <si>
    <t>Extra Risk</t>
  </si>
  <si>
    <t>P[dose] = g +(v-v*g)/[1+exp(-a-b*Log(dose))]</t>
  </si>
  <si>
    <t>frequentist Dichotomous Hill v1.1</t>
  </si>
  <si>
    <t>Full Model</t>
  </si>
  <si>
    <t>-</t>
  </si>
  <si>
    <t>Fitted Model</t>
  </si>
  <si>
    <t>Reduced Model</t>
  </si>
  <si>
    <t>g</t>
  </si>
  <si>
    <t>v</t>
  </si>
  <si>
    <t>a</t>
  </si>
  <si>
    <t>b</t>
  </si>
  <si>
    <t>Infinity</t>
  </si>
  <si>
    <t>P[dose]= g+(1-g)*CumGamma[b*dose,a]</t>
  </si>
  <si>
    <t>frequentist Gamma v1.1</t>
  </si>
  <si>
    <t>Bounded</t>
  </si>
  <si>
    <t>P[dose] = g+(1-g)/[1+exp(-a-b*Log(dose))]</t>
  </si>
  <si>
    <t>frequentist Log-Logistic v1.1</t>
  </si>
  <si>
    <t>P[dose] = g + (1-g)*[1-exp(-b1*dose^1-b2*dose^2 - ...)]</t>
  </si>
  <si>
    <t>frequentist Multistage degree 4 v1.1</t>
  </si>
  <si>
    <t>b1</t>
  </si>
  <si>
    <t>b2</t>
  </si>
  <si>
    <t>b3</t>
  </si>
  <si>
    <t>b4</t>
  </si>
  <si>
    <t>frequentist Multistage degree 3 v1.1</t>
  </si>
  <si>
    <t>frequentist Multistage degree 2 v1.1</t>
  </si>
  <si>
    <t>frequentist Multistage degree 1 v1.1</t>
  </si>
  <si>
    <t>P[dose] = g + (1-g)*[1-exp(-b*dose^a)]</t>
  </si>
  <si>
    <t>frequentist Weibull v1.1</t>
  </si>
  <si>
    <t>P[dose] = 1/[1+exp(-a-b*dose)]</t>
  </si>
  <si>
    <t>frequentist Logistic v1.1</t>
  </si>
  <si>
    <t>P[dose] = g+(1-g) * CumNorm(a+b*Log(Dose))</t>
  </si>
  <si>
    <t>frequentist Log-Probit v1.1</t>
  </si>
  <si>
    <t>P[dose] = CumNorm(a+b*Dose)</t>
  </si>
  <si>
    <t>frequentist Probit v1.1</t>
  </si>
  <si>
    <r>
      <t xml:space="preserve">Option set #1 </t>
    </r>
    <r>
      <rPr>
        <b/>
        <sz val="11"/>
        <color indexed="10"/>
        <rFont val="Calibri"/>
        <family val="2"/>
        <scheme val="minor"/>
      </rPr>
      <t>(Hover for details)</t>
    </r>
  </si>
  <si>
    <t>frequentist</t>
  </si>
  <si>
    <t>Restricted</t>
  </si>
  <si>
    <t>Multistage Degree 4</t>
  </si>
  <si>
    <t>Multistage Degree 3</t>
  </si>
  <si>
    <t>Multistage Degree 2</t>
  </si>
  <si>
    <t>Multistage Degree 1</t>
  </si>
  <si>
    <t>Unrestricted</t>
  </si>
  <si>
    <t>BMD computation failed; lower limit includes zero_x000D_
BMD not estimated_x000D_
BMDL not estimated</t>
  </si>
  <si>
    <t>Unusable</t>
  </si>
  <si>
    <t>_x000D_
BMD higher than maximum dose</t>
  </si>
  <si>
    <t>_x000D_
BMD/BMDL ratio &gt; 3</t>
  </si>
  <si>
    <t>Viable - Alternate</t>
  </si>
  <si>
    <t>Viable - Recommended</t>
  </si>
  <si>
    <t xml:space="preserve">Lowest AIC_x000D_
</t>
  </si>
  <si>
    <t>Standard Excel tools can be used to expand or modify graphs</t>
  </si>
  <si>
    <t>Color Key</t>
  </si>
  <si>
    <t>Recommended frequentist model</t>
  </si>
  <si>
    <t>Model averaging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</si>
</sst>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vertAlign val="superscript"/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5" borderId="1" xfId="0" applyFont="1" applyFill="1" applyBorder="1"/>
    <xf numFmtId="0" fontId="0" fillId="5" borderId="1" xfId="0" applyFill="1" applyBorder="1"/>
    <xf numFmtId="0" fontId="0" fillId="0" borderId="0" xfId="0" applyFill="1"/>
    <xf numFmtId="0" fontId="0" fillId="0" borderId="1" xfId="0" applyFill="1" applyBorder="1"/>
    <xf numFmtId="0" fontId="2" fillId="4" borderId="0" xfId="0" applyFont="1" applyFill="1" applyBorder="1"/>
    <xf numFmtId="0" fontId="0" fillId="5" borderId="0" xfId="0" applyFill="1" applyBorder="1"/>
    <xf numFmtId="0" fontId="0" fillId="5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textRotation="180"/>
    </xf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8" xfId="0" applyFill="1" applyBorder="1"/>
    <xf numFmtId="0" fontId="0" fillId="5" borderId="0" xfId="0" applyFill="1" applyBorder="1" applyAlignment="1">
      <alignment horizontal="center"/>
    </xf>
    <xf numFmtId="0" fontId="0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4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8" borderId="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/>
    </xf>
    <xf numFmtId="0" fontId="0" fillId="5" borderId="12" xfId="0" applyFill="1" applyBorder="1"/>
    <xf numFmtId="0" fontId="0" fillId="5" borderId="12" xfId="0" applyFont="1" applyFill="1" applyBorder="1"/>
    <xf numFmtId="0" fontId="0" fillId="5" borderId="12" xfId="0" applyFill="1" applyBorder="1" applyAlignment="1" applyProtection="1">
      <alignment horizontal="center"/>
      <protection locked="0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2" borderId="0" xfId="0" applyFill="1" applyAlignment="1"/>
    <xf numFmtId="0" fontId="0" fillId="8" borderId="1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7" borderId="0" xfId="0" applyFill="1"/>
    <xf numFmtId="0" fontId="0" fillId="4" borderId="1" xfId="0" applyFill="1" applyBorder="1"/>
    <xf numFmtId="0" fontId="0" fillId="7" borderId="1" xfId="0" applyFill="1" applyBorder="1" applyAlignment="1">
      <alignment horizontal="center" vertical="center"/>
    </xf>
    <xf numFmtId="0" fontId="2" fillId="4" borderId="6" xfId="0" applyFont="1" applyFill="1" applyBorder="1"/>
    <xf numFmtId="0" fontId="0" fillId="5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5" borderId="0" xfId="0" applyFont="1" applyFill="1" applyAlignment="1">
      <alignment horizontal="center"/>
    </xf>
    <xf numFmtId="0" fontId="12" fillId="5" borderId="0" xfId="1" applyFill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2" fillId="8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9" borderId="14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5" fillId="9" borderId="14" xfId="0" applyFont="1" applyFill="1" applyBorder="1" applyAlignment="1">
      <alignment horizontal="center" wrapText="1"/>
    </xf>
    <xf numFmtId="0" fontId="5" fillId="9" borderId="15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11" borderId="7" xfId="0" applyFill="1" applyBorder="1"/>
    <xf numFmtId="0" fontId="0" fillId="11" borderId="7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12" fillId="0" borderId="1" xfId="1" applyFill="1" applyBorder="1" applyAlignment="1">
      <alignment horizontal="center" wrapText="1"/>
    </xf>
    <xf numFmtId="0" fontId="12" fillId="11" borderId="1" xfId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wrapText="1"/>
    </xf>
    <xf numFmtId="0" fontId="2" fillId="10" borderId="0" xfId="0" applyFont="1" applyFill="1"/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Summary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Frequentist Dichotomous Hill 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4.8919042802371649E-3</c:v>
              </c:pt>
              <c:pt idx="1">
                <c:v>5.1243799300306489E-3</c:v>
              </c:pt>
              <c:pt idx="2">
                <c:v>6.2470052575630732E-3</c:v>
              </c:pt>
              <c:pt idx="3">
                <c:v>8.6179794988667617E-3</c:v>
              </c:pt>
              <c:pt idx="4">
                <c:v>1.2341564246068342E-2</c:v>
              </c:pt>
              <c:pt idx="5">
                <c:v>1.7294993350666973E-2</c:v>
              </c:pt>
              <c:pt idx="6">
                <c:v>2.317940924767059E-2</c:v>
              </c:pt>
              <c:pt idx="7">
                <c:v>2.9605572841677197E-2</c:v>
              </c:pt>
              <c:pt idx="8">
                <c:v>3.6184720488184489E-2</c:v>
              </c:pt>
              <c:pt idx="9">
                <c:v>4.2594691702743284E-2</c:v>
              </c:pt>
              <c:pt idx="10">
                <c:v>4.8609513439901067E-2</c:v>
              </c:pt>
              <c:pt idx="11">
                <c:v>5.4098363794896402E-2</c:v>
              </c:pt>
              <c:pt idx="12">
                <c:v>5.9007414183631077E-2</c:v>
              </c:pt>
              <c:pt idx="13">
                <c:v>6.3336675836453263E-2</c:v>
              </c:pt>
              <c:pt idx="14">
                <c:v>6.7119087863099031E-2</c:v>
              </c:pt>
              <c:pt idx="15">
                <c:v>7.0404646771474927E-2</c:v>
              </c:pt>
              <c:pt idx="16">
                <c:v>7.3249709129254423E-2</c:v>
              </c:pt>
              <c:pt idx="17">
                <c:v>7.5710472176803628E-2</c:v>
              </c:pt>
              <c:pt idx="18">
                <c:v>7.7839416904674441E-2</c:v>
              </c:pt>
              <c:pt idx="19">
                <c:v>7.9683671407669368E-2</c:v>
              </c:pt>
              <c:pt idx="20">
                <c:v>8.1284528413124002E-2</c:v>
              </c:pt>
              <c:pt idx="21">
                <c:v>8.2677603183321804E-2</c:v>
              </c:pt>
              <c:pt idx="22">
                <c:v>8.3893309164474614E-2</c:v>
              </c:pt>
              <c:pt idx="23">
                <c:v>8.495745994971729E-2</c:v>
              </c:pt>
              <c:pt idx="24">
                <c:v>8.5891890585291245E-2</c:v>
              </c:pt>
              <c:pt idx="25">
                <c:v>8.6715043069397285E-2</c:v>
              </c:pt>
              <c:pt idx="26">
                <c:v>8.7442491353301663E-2</c:v>
              </c:pt>
              <c:pt idx="27">
                <c:v>8.8087398250280946E-2</c:v>
              </c:pt>
              <c:pt idx="28">
                <c:v>8.8660905684400729E-2</c:v>
              </c:pt>
              <c:pt idx="29">
                <c:v>8.9172464022601788E-2</c:v>
              </c:pt>
              <c:pt idx="30">
                <c:v>8.9630107888564486E-2</c:v>
              </c:pt>
              <c:pt idx="31">
                <c:v>9.0040686085279417E-2</c:v>
              </c:pt>
              <c:pt idx="32">
                <c:v>9.0410052771428093E-2</c:v>
              </c:pt>
              <c:pt idx="33">
                <c:v>9.0743226249698064E-2</c:v>
              </c:pt>
              <c:pt idx="34">
                <c:v>9.104452085347256E-2</c:v>
              </c:pt>
              <c:pt idx="35">
                <c:v>9.1317656574985001E-2</c:v>
              </c:pt>
              <c:pt idx="36">
                <c:v>9.156585031506545E-2</c:v>
              </c:pt>
              <c:pt idx="37">
                <c:v>9.1791891970514239E-2</c:v>
              </c:pt>
              <c:pt idx="38">
                <c:v>9.1998208010816374E-2</c:v>
              </c:pt>
              <c:pt idx="39">
                <c:v>9.2186914723754801E-2</c:v>
              </c:pt>
              <c:pt idx="40">
                <c:v>9.2359862918452301E-2</c:v>
              </c:pt>
              <c:pt idx="41">
                <c:v>9.2518675552686711E-2</c:v>
              </c:pt>
              <c:pt idx="42">
                <c:v>9.2664779487806284E-2</c:v>
              </c:pt>
              <c:pt idx="43">
                <c:v>9.2799432359245343E-2</c:v>
              </c:pt>
              <c:pt idx="44">
                <c:v>9.2923745374909689E-2</c:v>
              </c:pt>
              <c:pt idx="45">
                <c:v>9.3038702710333182E-2</c:v>
              </c:pt>
              <c:pt idx="46">
                <c:v>9.3145178052494199E-2</c:v>
              </c:pt>
              <c:pt idx="47">
                <c:v>9.3243948748591848E-2</c:v>
              </c:pt>
              <c:pt idx="48">
                <c:v>9.3335707937894141E-2</c:v>
              </c:pt>
              <c:pt idx="49">
                <c:v>9.3421074980708604E-2</c:v>
              </c:pt>
              <c:pt idx="50">
                <c:v>9.3500604445946128E-2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8010-48B7-91A4-DA934BFC5B76}"/>
            </c:ext>
          </c:extLst>
        </c:ser>
        <c:ser>
          <c:idx val="2"/>
          <c:order val="2"/>
          <c:tx>
            <c:v>Frequentist Gamma Estimated Probability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5.6363073977053403E-2</c:v>
              </c:pt>
              <c:pt idx="1">
                <c:v>5.6363073977053403E-2</c:v>
              </c:pt>
              <c:pt idx="2">
                <c:v>6.0524834599181204E-2</c:v>
              </c:pt>
              <c:pt idx="3">
                <c:v>6.259882679861957E-2</c:v>
              </c:pt>
              <c:pt idx="4">
                <c:v>6.4668240437813093E-2</c:v>
              </c:pt>
              <c:pt idx="5">
                <c:v>6.6733085624424621E-2</c:v>
              </c:pt>
              <c:pt idx="6">
                <c:v>6.879337244380325E-2</c:v>
              </c:pt>
              <c:pt idx="7">
                <c:v>7.0849110959033595E-2</c:v>
              </c:pt>
              <c:pt idx="8">
                <c:v>7.2900311210984947E-2</c:v>
              </c:pt>
              <c:pt idx="9">
                <c:v>7.4946983218360269E-2</c:v>
              </c:pt>
              <c:pt idx="10">
                <c:v>7.698913697774519E-2</c:v>
              </c:pt>
              <c:pt idx="11">
                <c:v>7.9026782463656797E-2</c:v>
              </c:pt>
              <c:pt idx="12">
                <c:v>8.1059929628592348E-2</c:v>
              </c:pt>
              <c:pt idx="13">
                <c:v>8.3088588403077923E-2</c:v>
              </c:pt>
              <c:pt idx="14">
                <c:v>8.5112768695716851E-2</c:v>
              </c:pt>
              <c:pt idx="15">
                <c:v>8.7132480393238218E-2</c:v>
              </c:pt>
              <c:pt idx="16">
                <c:v>8.9147733360545059E-2</c:v>
              </c:pt>
              <c:pt idx="17">
                <c:v>9.1158537440762577E-2</c:v>
              </c:pt>
              <c:pt idx="18">
                <c:v>9.3164902455286219E-2</c:v>
              </c:pt>
              <c:pt idx="19">
                <c:v>9.5166838203829665E-2</c:v>
              </c:pt>
              <c:pt idx="20">
                <c:v>9.7164354464472691E-2</c:v>
              </c:pt>
              <c:pt idx="21">
                <c:v>9.915746099370884E-2</c:v>
              </c:pt>
              <c:pt idx="22">
                <c:v>0.10114616752649323</c:v>
              </c:pt>
              <c:pt idx="23">
                <c:v>0.10313048377628999</c:v>
              </c:pt>
              <c:pt idx="24">
                <c:v>0.10511041943511971</c:v>
              </c:pt>
              <c:pt idx="25">
                <c:v>0.10708598417360687</c:v>
              </c:pt>
              <c:pt idx="26">
                <c:v>0.10905718764102693</c:v>
              </c:pt>
              <c:pt idx="27">
                <c:v>0.11102403946535359</c:v>
              </c:pt>
              <c:pt idx="28">
                <c:v>0.11298654925330576</c:v>
              </c:pt>
              <c:pt idx="29">
                <c:v>0.11494472659039449</c:v>
              </c:pt>
              <c:pt idx="30">
                <c:v>0.11689858104096974</c:v>
              </c:pt>
              <c:pt idx="31">
                <c:v>0.11884812214826722</c:v>
              </c:pt>
              <c:pt idx="32">
                <c:v>0.12079335943445486</c:v>
              </c:pt>
              <c:pt idx="33">
                <c:v>0.1227343024006794</c:v>
              </c:pt>
              <c:pt idx="34">
                <c:v>0.12467096052711278</c:v>
              </c:pt>
              <c:pt idx="35">
                <c:v>0.12660334327299849</c:v>
              </c:pt>
              <c:pt idx="36">
                <c:v>0.12853146007669763</c:v>
              </c:pt>
              <c:pt idx="37">
                <c:v>0.1304553203557352</c:v>
              </c:pt>
              <c:pt idx="38">
                <c:v>0.13237493350684593</c:v>
              </c:pt>
              <c:pt idx="39">
                <c:v>0.13429030890602031</c:v>
              </c:pt>
              <c:pt idx="40">
                <c:v>0.13620145590855026</c:v>
              </c:pt>
              <c:pt idx="41">
                <c:v>0.13810838384907495</c:v>
              </c:pt>
              <c:pt idx="42">
                <c:v>0.14001110204162637</c:v>
              </c:pt>
              <c:pt idx="43">
                <c:v>0.14190961977967459</c:v>
              </c:pt>
              <c:pt idx="44">
                <c:v>0.1438039463361736</c:v>
              </c:pt>
              <c:pt idx="45">
                <c:v>0.14569409096360619</c:v>
              </c:pt>
              <c:pt idx="46">
                <c:v>0.14758006289402933</c:v>
              </c:pt>
              <c:pt idx="47">
                <c:v>0.14946187133911928</c:v>
              </c:pt>
              <c:pt idx="48">
                <c:v>0.15133952549021645</c:v>
              </c:pt>
              <c:pt idx="49">
                <c:v>0.15321303451837054</c:v>
              </c:pt>
              <c:pt idx="50">
                <c:v>0.15508240757438496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8010-48B7-91A4-DA934BFC5B76}"/>
            </c:ext>
          </c:extLst>
        </c:ser>
        <c:ser>
          <c:idx val="3"/>
          <c:order val="3"/>
          <c:tx>
            <c:v>Frequentist Log-Logistic Estimated Probability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5.5800965906479302E-2</c:v>
              </c:pt>
              <c:pt idx="1">
                <c:v>5.8022612125389915E-2</c:v>
              </c:pt>
              <c:pt idx="2">
                <c:v>6.023382807365097E-2</c:v>
              </c:pt>
              <c:pt idx="3">
                <c:v>6.2434687031899548E-2</c:v>
              </c:pt>
              <c:pt idx="4">
                <c:v>6.4625261595906522E-2</c:v>
              </c:pt>
              <c:pt idx="5">
                <c:v>6.6805623684558696E-2</c:v>
              </c:pt>
              <c:pt idx="6">
                <c:v>6.8975844547729551E-2</c:v>
              </c:pt>
              <c:pt idx="7">
                <c:v>7.1135994774040409E-2</c:v>
              </c:pt>
              <c:pt idx="8">
                <c:v>7.3286144298513836E-2</c:v>
              </c:pt>
              <c:pt idx="9">
                <c:v>7.5426362410120962E-2</c:v>
              </c:pt>
              <c:pt idx="10">
                <c:v>7.7556717759224514E-2</c:v>
              </c:pt>
              <c:pt idx="11">
                <c:v>7.9677278364919099E-2</c:v>
              </c:pt>
              <c:pt idx="12">
                <c:v>8.1788111622270537E-2</c:v>
              </c:pt>
              <c:pt idx="13">
                <c:v>8.3889284309455789E-2</c:v>
              </c:pt>
              <c:pt idx="14">
                <c:v>8.5980862594805058E-2</c:v>
              </c:pt>
              <c:pt idx="15">
                <c:v>8.8062912043747707E-2</c:v>
              </c:pt>
              <c:pt idx="16">
                <c:v>9.0135497625663336E-2</c:v>
              </c:pt>
              <c:pt idx="17">
                <c:v>9.2198683720639746E-2</c:v>
              </c:pt>
              <c:pt idx="18">
                <c:v>9.4252534126139181E-2</c:v>
              </c:pt>
              <c:pt idx="19">
                <c:v>9.6297112063574192E-2</c:v>
              </c:pt>
              <c:pt idx="20">
                <c:v>9.8332480184794707E-2</c:v>
              </c:pt>
              <c:pt idx="21">
                <c:v>0.10035870057848761</c:v>
              </c:pt>
              <c:pt idx="22">
                <c:v>0.10237583477649018</c:v>
              </c:pt>
              <c:pt idx="23">
                <c:v>0.10438394376001899</c:v>
              </c:pt>
              <c:pt idx="24">
                <c:v>0.10638308796581505</c:v>
              </c:pt>
              <c:pt idx="25">
                <c:v>0.10837332729220719</c:v>
              </c:pt>
              <c:pt idx="26">
                <c:v>0.11035472110509417</c:v>
              </c:pt>
              <c:pt idx="27">
                <c:v>0.11232732824384779</c:v>
              </c:pt>
              <c:pt idx="28">
                <c:v>0.11429120702713701</c:v>
              </c:pt>
              <c:pt idx="29">
                <c:v>0.11624641525867536</c:v>
              </c:pt>
              <c:pt idx="30">
                <c:v>0.11819301023289226</c:v>
              </c:pt>
              <c:pt idx="31">
                <c:v>0.12013104874052953</c:v>
              </c:pt>
              <c:pt idx="32">
                <c:v>0.12206058707416435</c:v>
              </c:pt>
              <c:pt idx="33">
                <c:v>0.12398168103365947</c:v>
              </c:pt>
              <c:pt idx="34">
                <c:v>0.12589438593154237</c:v>
              </c:pt>
              <c:pt idx="35">
                <c:v>0.12779875659831386</c:v>
              </c:pt>
              <c:pt idx="36">
                <c:v>0.12969484738768741</c:v>
              </c:pt>
              <c:pt idx="37">
                <c:v>0.13158271218176074</c:v>
              </c:pt>
              <c:pt idx="38">
                <c:v>0.13346240439611923</c:v>
              </c:pt>
              <c:pt idx="39">
                <c:v>0.13533397698487457</c:v>
              </c:pt>
              <c:pt idx="40">
                <c:v>0.13719748244563709</c:v>
              </c:pt>
              <c:pt idx="41">
                <c:v>0.1390529728244245</c:v>
              </c:pt>
              <c:pt idx="42">
                <c:v>0.14090049972050728</c:v>
              </c:pt>
              <c:pt idx="43">
                <c:v>0.1427401142911921</c:v>
              </c:pt>
              <c:pt idx="44">
                <c:v>0.14457186725654309</c:v>
              </c:pt>
              <c:pt idx="45">
                <c:v>0.14639580890404383</c:v>
              </c:pt>
              <c:pt idx="46">
                <c:v>0.14821198909319913</c:v>
              </c:pt>
              <c:pt idx="47">
                <c:v>0.15002045726007809</c:v>
              </c:pt>
              <c:pt idx="48">
                <c:v>0.15182126242179997</c:v>
              </c:pt>
              <c:pt idx="49">
                <c:v>0.15361445318096265</c:v>
              </c:pt>
              <c:pt idx="50">
                <c:v>0.15540007773001516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8010-48B7-91A4-DA934BFC5B76}"/>
            </c:ext>
          </c:extLst>
        </c:ser>
        <c:ser>
          <c:idx val="4"/>
          <c:order val="4"/>
          <c:tx>
            <c:v>Frequentist Multistage Degree 4 Estimated Probability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5.6363070002831403E-2</c:v>
              </c:pt>
              <c:pt idx="1">
                <c:v>5.8446247948604549E-2</c:v>
              </c:pt>
              <c:pt idx="2">
                <c:v>6.0524827059576083E-2</c:v>
              </c:pt>
              <c:pt idx="3">
                <c:v>6.2598817488158404E-2</c:v>
              </c:pt>
              <c:pt idx="4">
                <c:v>6.4668229364351251E-2</c:v>
              </c:pt>
              <c:pt idx="5">
                <c:v>6.6733072795791604E-2</c:v>
              </c:pt>
              <c:pt idx="6">
                <c:v>6.8793357867802399E-2</c:v>
              </c:pt>
              <c:pt idx="7">
                <c:v>7.0849094643442384E-2</c:v>
              </c:pt>
              <c:pt idx="8">
                <c:v>7.2900293163555147E-2</c:v>
              </c:pt>
              <c:pt idx="9">
                <c:v>7.4946963446817838E-2</c:v>
              </c:pt>
              <c:pt idx="10">
                <c:v>7.6989115489790413E-2</c:v>
              </c:pt>
              <c:pt idx="11">
                <c:v>7.9026759266964328E-2</c:v>
              </c:pt>
              <c:pt idx="12">
                <c:v>8.10599047308114E-2</c:v>
              </c:pt>
              <c:pt idx="13">
                <c:v>8.3088561811832162E-2</c:v>
              </c:pt>
              <c:pt idx="14">
                <c:v>8.5112740418604602E-2</c:v>
              </c:pt>
              <c:pt idx="15">
                <c:v>8.713245043783259E-2</c:v>
              </c:pt>
              <c:pt idx="16">
                <c:v>8.9147701734393792E-2</c:v>
              </c:pt>
              <c:pt idx="17">
                <c:v>9.1158504151388486E-2</c:v>
              </c:pt>
              <c:pt idx="18">
                <c:v>9.3164867510186877E-2</c:v>
              </c:pt>
              <c:pt idx="19">
                <c:v>9.5166801610477636E-2</c:v>
              </c:pt>
              <c:pt idx="20">
                <c:v>9.7164316230315628E-2</c:v>
              </c:pt>
              <c:pt idx="21">
                <c:v>9.9157421126169668E-2</c:v>
              </c:pt>
              <c:pt idx="22">
                <c:v>0.10114612603297005</c:v>
              </c:pt>
              <c:pt idx="23">
                <c:v>0.1031304406641561</c:v>
              </c:pt>
              <c:pt idx="24">
                <c:v>0.10511037471172387</c:v>
              </c:pt>
              <c:pt idx="25">
                <c:v>0.10708593784627321</c:v>
              </c:pt>
              <c:pt idx="26">
                <c:v>0.10905713971705511</c:v>
              </c:pt>
              <c:pt idx="27">
                <c:v>0.11102398995201895</c:v>
              </c:pt>
              <c:pt idx="28">
                <c:v>0.11298649815785927</c:v>
              </c:pt>
              <c:pt idx="29">
                <c:v>0.11494467392006272</c:v>
              </c:pt>
              <c:pt idx="30">
                <c:v>0.11689852680295525</c:v>
              </c:pt>
              <c:pt idx="31">
                <c:v>0.11884806634974823</c:v>
              </c:pt>
              <c:pt idx="32">
                <c:v>0.12079330208258582</c:v>
              </c:pt>
              <c:pt idx="33">
                <c:v>0.12273424350259052</c:v>
              </c:pt>
              <c:pt idx="34">
                <c:v>0.12467090008991048</c:v>
              </c:pt>
              <c:pt idx="35">
                <c:v>0.1266032813037653</c:v>
              </c:pt>
              <c:pt idx="36">
                <c:v>0.1285313965824923</c:v>
              </c:pt>
              <c:pt idx="37">
                <c:v>0.13045525534359281</c:v>
              </c:pt>
              <c:pt idx="38">
                <c:v>0.13237486698377801</c:v>
              </c:pt>
              <c:pt idx="39">
                <c:v>0.13429024087901473</c:v>
              </c:pt>
              <c:pt idx="40">
                <c:v>0.13620138638457141</c:v>
              </c:pt>
              <c:pt idx="41">
                <c:v>0.13810831283506386</c:v>
              </c:pt>
              <c:pt idx="42">
                <c:v>0.14001102954450059</c:v>
              </c:pt>
              <c:pt idx="43">
                <c:v>0.14190954580632861</c:v>
              </c:pt>
              <c:pt idx="44">
                <c:v>0.14380387089347843</c:v>
              </c:pt>
              <c:pt idx="45">
                <c:v>0.1456940140584099</c:v>
              </c:pt>
              <c:pt idx="46">
                <c:v>0.14757998453315679</c:v>
              </c:pt>
              <c:pt idx="47">
                <c:v>0.14946179152937253</c:v>
              </c:pt>
              <c:pt idx="48">
                <c:v>0.15133944423837442</c:v>
              </c:pt>
              <c:pt idx="49">
                <c:v>0.15321295183118927</c:v>
              </c:pt>
              <c:pt idx="50">
                <c:v>0.15508232345859785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8010-48B7-91A4-DA934BFC5B76}"/>
            </c:ext>
          </c:extLst>
        </c:ser>
        <c:ser>
          <c:idx val="5"/>
          <c:order val="5"/>
          <c:tx>
            <c:v>Frequentist Multistage Degree 3 Estimated Probability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5.6363068964412101E-2</c:v>
              </c:pt>
              <c:pt idx="1">
                <c:v>5.8446247026423676E-2</c:v>
              </c:pt>
              <c:pt idx="2">
                <c:v>6.0524826253125504E-2</c:v>
              </c:pt>
              <c:pt idx="3">
                <c:v>6.2598816796931661E-2</c:v>
              </c:pt>
              <c:pt idx="4">
                <c:v>6.4668228787843479E-2</c:v>
              </c:pt>
              <c:pt idx="5">
                <c:v>6.6733072333499621E-2</c:v>
              </c:pt>
              <c:pt idx="6">
                <c:v>6.8793357519224801E-2</c:v>
              </c:pt>
              <c:pt idx="7">
                <c:v>7.0849094408079474E-2</c:v>
              </c:pt>
              <c:pt idx="8">
                <c:v>7.2900293040908601E-2</c:v>
              </c:pt>
              <c:pt idx="9">
                <c:v>7.4946963436391206E-2</c:v>
              </c:pt>
              <c:pt idx="10">
                <c:v>7.6989115591088744E-2</c:v>
              </c:pt>
              <c:pt idx="11">
                <c:v>7.902675947949446E-2</c:v>
              </c:pt>
              <c:pt idx="12">
                <c:v>8.1059905054081643E-2</c:v>
              </c:pt>
              <c:pt idx="13">
                <c:v>8.3088562245352507E-2</c:v>
              </c:pt>
              <c:pt idx="14">
                <c:v>8.5112740961886868E-2</c:v>
              </c:pt>
              <c:pt idx="15">
                <c:v>8.7132451090389917E-2</c:v>
              </c:pt>
              <c:pt idx="16">
                <c:v>8.9147702495741166E-2</c:v>
              </c:pt>
              <c:pt idx="17">
                <c:v>9.1158505021042197E-2</c:v>
              </c:pt>
              <c:pt idx="18">
                <c:v>9.316486848766517E-2</c:v>
              </c:pt>
              <c:pt idx="19">
                <c:v>9.5166802695300229E-2</c:v>
              </c:pt>
              <c:pt idx="20">
                <c:v>9.7164317422003793E-2</c:v>
              </c:pt>
              <c:pt idx="21">
                <c:v>9.9157422424246244E-2</c:v>
              </c:pt>
              <c:pt idx="22">
                <c:v>0.10114612743695942</c:v>
              </c:pt>
              <c:pt idx="23">
                <c:v>0.10313044217358439</c:v>
              </c:pt>
              <c:pt idx="24">
                <c:v>0.10511037632611869</c:v>
              </c:pt>
              <c:pt idx="25">
                <c:v>0.10708593956516387</c:v>
              </c:pt>
              <c:pt idx="26">
                <c:v>0.10905714153997229</c:v>
              </c:pt>
              <c:pt idx="27">
                <c:v>0.1110239918784949</c:v>
              </c:pt>
              <c:pt idx="28">
                <c:v>0.11298650018742792</c:v>
              </c:pt>
              <c:pt idx="29">
                <c:v>0.1149446760522596</c:v>
              </c:pt>
              <c:pt idx="30">
                <c:v>0.11689852903731715</c:v>
              </c:pt>
              <c:pt idx="31">
                <c:v>0.11884806868581385</c:v>
              </c:pt>
              <c:pt idx="32">
                <c:v>0.12079330451989512</c:v>
              </c:pt>
              <c:pt idx="33">
                <c:v>0.12273424604068511</c:v>
              </c:pt>
              <c:pt idx="34">
                <c:v>0.12467090272833353</c:v>
              </c:pt>
              <c:pt idx="35">
                <c:v>0.12660328404206148</c:v>
              </c:pt>
              <c:pt idx="36">
                <c:v>0.12853139942020789</c:v>
              </c:pt>
              <c:pt idx="37">
                <c:v>0.13045525828027538</c:v>
              </c:pt>
              <c:pt idx="38">
                <c:v>0.1323748700189768</c:v>
              </c:pt>
              <c:pt idx="39">
                <c:v>0.13429024401228043</c:v>
              </c:pt>
              <c:pt idx="40">
                <c:v>0.13620138961545633</c:v>
              </c:pt>
              <c:pt idx="41">
                <c:v>0.13810831616312158</c:v>
              </c:pt>
              <c:pt idx="42">
                <c:v>0.14001103296928644</c:v>
              </c:pt>
              <c:pt idx="43">
                <c:v>0.14190954932739913</c:v>
              </c:pt>
              <c:pt idx="44">
                <c:v>0.143803874510392</c:v>
              </c:pt>
              <c:pt idx="45">
                <c:v>0.14569401777072613</c:v>
              </c:pt>
              <c:pt idx="46">
                <c:v>0.14757998834043684</c:v>
              </c:pt>
              <c:pt idx="47">
                <c:v>0.14946179543117899</c:v>
              </c:pt>
              <c:pt idx="48">
                <c:v>0.15133944823427137</c:v>
              </c:pt>
              <c:pt idx="49">
                <c:v>0.15321295592074236</c:v>
              </c:pt>
              <c:pt idx="50">
                <c:v>0.15508232764137389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8010-48B7-91A4-DA934BFC5B76}"/>
            </c:ext>
          </c:extLst>
        </c:ser>
        <c:ser>
          <c:idx val="6"/>
          <c:order val="6"/>
          <c:tx>
            <c:v>Frequentist Multistage Degree 2 Estimated Probability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5.6363079136292002E-2</c:v>
              </c:pt>
              <c:pt idx="1">
                <c:v>5.8446256603737659E-2</c:v>
              </c:pt>
              <c:pt idx="2">
                <c:v>6.0524835238449232E-2</c:v>
              </c:pt>
              <c:pt idx="3">
                <c:v>6.2598825192831997E-2</c:v>
              </c:pt>
              <c:pt idx="4">
                <c:v>6.46682365968793E-2</c:v>
              </c:pt>
              <c:pt idx="5">
                <c:v>6.6733079558221109E-2</c:v>
              </c:pt>
              <c:pt idx="6">
                <c:v>6.8793364162173687E-2</c:v>
              </c:pt>
              <c:pt idx="7">
                <c:v>7.0849100471789161E-2</c:v>
              </c:pt>
              <c:pt idx="8">
                <c:v>7.2900298527904209E-2</c:v>
              </c:pt>
              <c:pt idx="9">
                <c:v>7.4946968349189513E-2</c:v>
              </c:pt>
              <c:pt idx="10">
                <c:v>7.6989119932198216E-2</c:v>
              </c:pt>
              <c:pt idx="11">
                <c:v>7.9026763251415291E-2</c:v>
              </c:pt>
              <c:pt idx="12">
                <c:v>8.1059908259305757E-2</c:v>
              </c:pt>
              <c:pt idx="13">
                <c:v>8.3088564886363653E-2</c:v>
              </c:pt>
              <c:pt idx="14">
                <c:v>8.5112743041160399E-2</c:v>
              </c:pt>
              <c:pt idx="15">
                <c:v>8.7132452610393332E-2</c:v>
              </c:pt>
              <c:pt idx="16">
                <c:v>8.9147703458933469E-2</c:v>
              </c:pt>
              <c:pt idx="17">
                <c:v>9.1158505429874553E-2</c:v>
              </c:pt>
              <c:pt idx="18">
                <c:v>9.3164868344580362E-2</c:v>
              </c:pt>
              <c:pt idx="19">
                <c:v>9.5166802002733156E-2</c:v>
              </c:pt>
              <c:pt idx="20">
                <c:v>9.7164316182381305E-2</c:v>
              </c:pt>
              <c:pt idx="21">
                <c:v>9.9157420639987046E-2</c:v>
              </c:pt>
              <c:pt idx="22">
                <c:v>0.10114612511047419</c:v>
              </c:pt>
              <c:pt idx="23">
                <c:v>0.10313043930727599</c:v>
              </c:pt>
              <c:pt idx="24">
                <c:v>0.1051103729223818</c:v>
              </c:pt>
              <c:pt idx="25">
                <c:v>0.10708593562638521</c:v>
              </c:pt>
              <c:pt idx="26">
                <c:v>0.10905713706853094</c:v>
              </c:pt>
              <c:pt idx="27">
                <c:v>0.11102398687676178</c:v>
              </c:pt>
              <c:pt idx="28">
                <c:v>0.11298649465776617</c:v>
              </c:pt>
              <c:pt idx="29">
                <c:v>0.11494466999702452</c:v>
              </c:pt>
              <c:pt idx="30">
                <c:v>0.11689852245885629</c:v>
              </c:pt>
              <c:pt idx="31">
                <c:v>0.1188480615864668</c:v>
              </c:pt>
              <c:pt idx="32">
                <c:v>0.12079329690199367</c:v>
              </c:pt>
              <c:pt idx="33">
                <c:v>0.12273423790655362</c:v>
              </c:pt>
              <c:pt idx="34">
                <c:v>0.12467089408028818</c:v>
              </c:pt>
              <c:pt idx="35">
                <c:v>0.12660327488241108</c:v>
              </c:pt>
              <c:pt idx="36">
                <c:v>0.12853138975125328</c:v>
              </c:pt>
              <c:pt idx="37">
                <c:v>0.13045524810431008</c:v>
              </c:pt>
              <c:pt idx="38">
                <c:v>0.13237485933828633</c:v>
              </c:pt>
              <c:pt idx="39">
                <c:v>0.13429023282914293</c:v>
              </c:pt>
              <c:pt idx="40">
                <c:v>0.13620137793214215</c:v>
              </c:pt>
              <c:pt idx="41">
                <c:v>0.13810830398189378</c:v>
              </c:pt>
              <c:pt idx="42">
                <c:v>0.14001102029240026</c:v>
              </c:pt>
              <c:pt idx="43">
                <c:v>0.14190953615710244</c:v>
              </c:pt>
              <c:pt idx="44">
                <c:v>0.14380386084892502</c:v>
              </c:pt>
              <c:pt idx="45">
                <c:v>0.14569400362032162</c:v>
              </c:pt>
              <c:pt idx="46">
                <c:v>0.14757997370332027</c:v>
              </c:pt>
              <c:pt idx="47">
                <c:v>0.14946178030956814</c:v>
              </c:pt>
              <c:pt idx="48">
                <c:v>0.15133943263037683</c:v>
              </c:pt>
              <c:pt idx="49">
                <c:v>0.15321293983676709</c:v>
              </c:pt>
              <c:pt idx="50">
                <c:v>0.1550823110795137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8010-48B7-91A4-DA934BFC5B76}"/>
            </c:ext>
          </c:extLst>
        </c:ser>
        <c:ser>
          <c:idx val="7"/>
          <c:order val="7"/>
          <c:tx>
            <c:v>Frequentist Multistage Degree 1 Estimated Probability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5.6363103295977802E-2</c:v>
              </c:pt>
              <c:pt idx="1">
                <c:v>5.8446279595658415E-2</c:v>
              </c:pt>
              <c:pt idx="2">
                <c:v>6.0524857067643066E-2</c:v>
              </c:pt>
              <c:pt idx="3">
                <c:v>6.2598845864320726E-2</c:v>
              </c:pt>
              <c:pt idx="4">
                <c:v>6.4668256115667858E-2</c:v>
              </c:pt>
              <c:pt idx="5">
                <c:v>6.6733097929298241E-2</c:v>
              </c:pt>
              <c:pt idx="6">
                <c:v>6.879338139051161E-2</c:v>
              </c:pt>
              <c:pt idx="7">
                <c:v>7.0849116562343828E-2</c:v>
              </c:pt>
              <c:pt idx="8">
                <c:v>7.2900313485615209E-2</c:v>
              </c:pt>
              <c:pt idx="9">
                <c:v>7.4946982178980201E-2</c:v>
              </c:pt>
              <c:pt idx="10">
                <c:v>7.6989132638975583E-2</c:v>
              </c:pt>
              <c:pt idx="11">
                <c:v>7.9026774840070355E-2</c:v>
              </c:pt>
              <c:pt idx="12">
                <c:v>8.1059918734713257E-2</c:v>
              </c:pt>
              <c:pt idx="13">
                <c:v>8.3088574253382466E-2</c:v>
              </c:pt>
              <c:pt idx="14">
                <c:v>8.5112751304633208E-2</c:v>
              </c:pt>
              <c:pt idx="15">
                <c:v>8.7132459775146776E-2</c:v>
              </c:pt>
              <c:pt idx="16">
                <c:v>8.9147709529778393E-2</c:v>
              </c:pt>
              <c:pt idx="17">
                <c:v>9.115851041160597E-2</c:v>
              </c:pt>
              <c:pt idx="18">
                <c:v>9.3164872241977309E-2</c:v>
              </c:pt>
              <c:pt idx="19">
                <c:v>9.5166804820558795E-2</c:v>
              </c:pt>
              <c:pt idx="20">
                <c:v>9.716431792538327E-2</c:v>
              </c:pt>
              <c:pt idx="21">
                <c:v>9.9157421312897107E-2</c:v>
              </c:pt>
              <c:pt idx="22">
                <c:v>0.10114612471800867</c:v>
              </c:pt>
              <c:pt idx="23">
                <c:v>0.10313043785413525</c:v>
              </c:pt>
              <c:pt idx="24">
                <c:v>0.105110370413251</c:v>
              </c:pt>
              <c:pt idx="25">
                <c:v>0.10708593206593395</c:v>
              </c:pt>
              <c:pt idx="26">
                <c:v>0.10905713246141302</c:v>
              </c:pt>
              <c:pt idx="27">
                <c:v>0.11102398122761603</c:v>
              </c:pt>
              <c:pt idx="28">
                <c:v>0.11298648797121569</c:v>
              </c:pt>
              <c:pt idx="29">
                <c:v>0.11494466227767712</c:v>
              </c:pt>
              <c:pt idx="30">
                <c:v>0.11689851371130472</c:v>
              </c:pt>
              <c:pt idx="31">
                <c:v>0.11884805181528832</c:v>
              </c:pt>
              <c:pt idx="32">
                <c:v>0.12079328611175058</c:v>
              </c:pt>
              <c:pt idx="33">
                <c:v>0.12273422610179266</c:v>
              </c:pt>
              <c:pt idx="34">
                <c:v>0.12467088126554154</c:v>
              </c:pt>
              <c:pt idx="35">
                <c:v>0.1266032610621953</c:v>
              </c:pt>
              <c:pt idx="36">
                <c:v>0.12853137493007036</c:v>
              </c:pt>
              <c:pt idx="37">
                <c:v>0.13045523228664679</c:v>
              </c:pt>
              <c:pt idx="38">
                <c:v>0.13237484252861467</c:v>
              </c:pt>
              <c:pt idx="39">
                <c:v>0.13429021503191974</c:v>
              </c:pt>
              <c:pt idx="40">
                <c:v>0.13620135915180981</c:v>
              </c:pt>
              <c:pt idx="41">
                <c:v>0.13810828422287943</c:v>
              </c:pt>
              <c:pt idx="42">
                <c:v>0.14001099955911661</c:v>
              </c:pt>
              <c:pt idx="43">
                <c:v>0.14190951445394745</c:v>
              </c:pt>
              <c:pt idx="44">
                <c:v>0.14380383818028186</c:v>
              </c:pt>
              <c:pt idx="45">
                <c:v>0.14569397999055897</c:v>
              </c:pt>
              <c:pt idx="46">
                <c:v>0.14757994911679201</c:v>
              </c:pt>
              <c:pt idx="47">
                <c:v>0.14946175477061382</c:v>
              </c:pt>
              <c:pt idx="48">
                <c:v>0.15133940614332134</c:v>
              </c:pt>
              <c:pt idx="49">
                <c:v>0.15321291240592105</c:v>
              </c:pt>
              <c:pt idx="50">
                <c:v>0.15508228270917335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8-8010-48B7-91A4-DA934BFC5B76}"/>
            </c:ext>
          </c:extLst>
        </c:ser>
        <c:ser>
          <c:idx val="8"/>
          <c:order val="8"/>
          <c:tx>
            <c:v>Frequentist Weibull Estimated Probability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5.6359477528062897E-2</c:v>
              </c:pt>
              <c:pt idx="1">
                <c:v>5.844278478407075E-2</c:v>
              </c:pt>
              <c:pt idx="2">
                <c:v>6.0521492651837351E-2</c:v>
              </c:pt>
              <c:pt idx="3">
                <c:v>6.2595611285588562E-2</c:v>
              </c:pt>
              <c:pt idx="4">
                <c:v>6.466515081713238E-2</c:v>
              </c:pt>
              <c:pt idx="5">
                <c:v>6.6730121355908223E-2</c:v>
              </c:pt>
              <c:pt idx="6">
                <c:v>6.8790532989036826E-2</c:v>
              </c:pt>
              <c:pt idx="7">
                <c:v>7.0846395781369226E-2</c:v>
              </c:pt>
              <c:pt idx="8">
                <c:v>7.2897719775535663E-2</c:v>
              </c:pt>
              <c:pt idx="9">
                <c:v>7.4944514991995226E-2</c:v>
              </c:pt>
              <c:pt idx="10">
                <c:v>7.6986791429084434E-2</c:v>
              </c:pt>
              <c:pt idx="11">
                <c:v>7.9024559063066158E-2</c:v>
              </c:pt>
              <c:pt idx="12">
                <c:v>8.1057827848178082E-2</c:v>
              </c:pt>
              <c:pt idx="13">
                <c:v>8.3086607716681832E-2</c:v>
              </c:pt>
              <c:pt idx="14">
                <c:v>8.5110908578911293E-2</c:v>
              </c:pt>
              <c:pt idx="15">
                <c:v>8.7130740323320743E-2</c:v>
              </c:pt>
              <c:pt idx="16">
                <c:v>8.9146112816533507E-2</c:v>
              </c:pt>
              <c:pt idx="17">
                <c:v>9.1157035903390068E-2</c:v>
              </c:pt>
              <c:pt idx="18">
                <c:v>9.316351940699609E-2</c:v>
              </c:pt>
              <c:pt idx="19">
                <c:v>9.5165573128770345E-2</c:v>
              </c:pt>
              <c:pt idx="20">
                <c:v>9.7163206848492875E-2</c:v>
              </c:pt>
              <c:pt idx="21">
                <c:v>9.9156430324352368E-2</c:v>
              </c:pt>
              <c:pt idx="22">
                <c:v>0.10114525329299402</c:v>
              </c:pt>
              <c:pt idx="23">
                <c:v>0.10312968546956733</c:v>
              </c:pt>
              <c:pt idx="24">
                <c:v>0.10510973654777311</c:v>
              </c:pt>
              <c:pt idx="25">
                <c:v>0.10708541619991128</c:v>
              </c:pt>
              <c:pt idx="26">
                <c:v>0.10905673407692748</c:v>
              </c:pt>
              <c:pt idx="27">
                <c:v>0.11102369980846115</c:v>
              </c:pt>
              <c:pt idx="28">
                <c:v>0.11298632300289174</c:v>
              </c:pt>
              <c:pt idx="29">
                <c:v>0.11494461324738597</c:v>
              </c:pt>
              <c:pt idx="30">
                <c:v>0.11689858010794477</c:v>
              </c:pt>
              <c:pt idx="31">
                <c:v>0.11884823312944971</c:v>
              </c:pt>
              <c:pt idx="32">
                <c:v>0.12079358183570987</c:v>
              </c:pt>
              <c:pt idx="33">
                <c:v>0.12273463572950846</c:v>
              </c:pt>
              <c:pt idx="34">
                <c:v>0.12467140429264895</c:v>
              </c:pt>
              <c:pt idx="35">
                <c:v>0.12660389698600133</c:v>
              </c:pt>
              <c:pt idx="36">
                <c:v>0.12853212324954874</c:v>
              </c:pt>
              <c:pt idx="37">
                <c:v>0.13045609250243326</c:v>
              </c:pt>
              <c:pt idx="38">
                <c:v>0.13237581414300212</c:v>
              </c:pt>
              <c:pt idx="39">
                <c:v>0.1342912975488533</c:v>
              </c:pt>
              <c:pt idx="40">
                <c:v>0.13620255207688167</c:v>
              </c:pt>
              <c:pt idx="41">
                <c:v>0.13810958706332455</c:v>
              </c:pt>
              <c:pt idx="42">
                <c:v>0.14001241182380736</c:v>
              </c:pt>
              <c:pt idx="43">
                <c:v>0.14191103565338903</c:v>
              </c:pt>
              <c:pt idx="44">
                <c:v>0.14380546782660752</c:v>
              </c:pt>
              <c:pt idx="45">
                <c:v>0.14569571759752503</c:v>
              </c:pt>
              <c:pt idx="46">
                <c:v>0.14758179419977324</c:v>
              </c:pt>
              <c:pt idx="47">
                <c:v>0.14946370684659854</c:v>
              </c:pt>
              <c:pt idx="48">
                <c:v>0.15134146473090682</c:v>
              </c:pt>
              <c:pt idx="49">
                <c:v>0.15321507702530851</c:v>
              </c:pt>
              <c:pt idx="50">
                <c:v>0.15508455288216333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9-8010-48B7-91A4-DA934BFC5B76}"/>
            </c:ext>
          </c:extLst>
        </c:ser>
        <c:ser>
          <c:idx val="9"/>
          <c:order val="9"/>
          <c:tx>
            <c:v>Frequentist Logistic Estimated Probability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6.1305033311481204E-2</c:v>
              </c:pt>
              <c:pt idx="1">
                <c:v>6.2467968229977154E-2</c:v>
              </c:pt>
              <c:pt idx="2">
                <c:v>6.3651467728396888E-2</c:v>
              </c:pt>
              <c:pt idx="3">
                <c:v>6.48558383484686E-2</c:v>
              </c:pt>
              <c:pt idx="4">
                <c:v>6.6081389016337894E-2</c:v>
              </c:pt>
              <c:pt idx="5">
                <c:v>6.7328430970808359E-2</c:v>
              </c:pt>
              <c:pt idx="6">
                <c:v>6.8597277687098737E-2</c:v>
              </c:pt>
              <c:pt idx="7">
                <c:v>6.9888244795991455E-2</c:v>
              </c:pt>
              <c:pt idx="8">
                <c:v>7.1201649998248087E-2</c:v>
              </c:pt>
              <c:pt idx="9">
                <c:v>7.2537812974167212E-2</c:v>
              </c:pt>
              <c:pt idx="10">
                <c:v>7.3897055288159805E-2</c:v>
              </c:pt>
              <c:pt idx="11">
                <c:v>7.5279700288219079E-2</c:v>
              </c:pt>
              <c:pt idx="12">
                <c:v>7.6686073000161073E-2</c:v>
              </c:pt>
              <c:pt idx="13">
                <c:v>7.8116500016514545E-2</c:v>
              </c:pt>
              <c:pt idx="14">
                <c:v>7.9571309379939656E-2</c:v>
              </c:pt>
              <c:pt idx="15">
                <c:v>8.1050830461055906E-2</c:v>
              </c:pt>
              <c:pt idx="16">
                <c:v>8.2555393830563553E-2</c:v>
              </c:pt>
              <c:pt idx="17">
                <c:v>8.4085331125542659E-2</c:v>
              </c:pt>
              <c:pt idx="18">
                <c:v>8.5640974909818618E-2</c:v>
              </c:pt>
              <c:pt idx="19">
                <c:v>8.7222658528285216E-2</c:v>
              </c:pt>
              <c:pt idx="20">
                <c:v>8.8830715955078979E-2</c:v>
              </c:pt>
              <c:pt idx="21">
                <c:v>9.046548163550415E-2</c:v>
              </c:pt>
              <c:pt idx="22">
                <c:v>9.2127290321609642E-2</c:v>
              </c:pt>
              <c:pt idx="23">
                <c:v>9.3816476901325663E-2</c:v>
              </c:pt>
              <c:pt idx="24">
                <c:v>9.5533376221072136E-2</c:v>
              </c:pt>
              <c:pt idx="25">
                <c:v>9.7278322901756212E-2</c:v>
              </c:pt>
              <c:pt idx="26">
                <c:v>9.9051651148082898E-2</c:v>
              </c:pt>
              <c:pt idx="27">
                <c:v>0.10085369455110862</c:v>
              </c:pt>
              <c:pt idx="28">
                <c:v>0.10268478588397485</c:v>
              </c:pt>
              <c:pt idx="29">
                <c:v>0.10454525689076685</c:v>
              </c:pt>
              <c:pt idx="30">
                <c:v>0.10643543806844925</c:v>
              </c:pt>
              <c:pt idx="31">
                <c:v>0.10835565844184063</c:v>
              </c:pt>
              <c:pt idx="32">
                <c:v>0.11030624533159666</c:v>
              </c:pt>
              <c:pt idx="33">
                <c:v>0.11228752411518197</c:v>
              </c:pt>
              <c:pt idx="34">
                <c:v>0.11429981798082138</c:v>
              </c:pt>
              <c:pt idx="35">
                <c:v>0.11634344767443061</c:v>
              </c:pt>
              <c:pt idx="36">
                <c:v>0.11841873123954003</c:v>
              </c:pt>
              <c:pt idx="37">
                <c:v>0.12052598375023504</c:v>
              </c:pt>
              <c:pt idx="38">
                <c:v>0.12266551703715038</c:v>
              </c:pt>
              <c:pt idx="39">
                <c:v>0.12483763940656918</c:v>
              </c:pt>
              <c:pt idx="40">
                <c:v>0.12704265535268977</c:v>
              </c:pt>
              <c:pt idx="41">
                <c:v>0.12928086526313973</c:v>
              </c:pt>
              <c:pt idx="42">
                <c:v>0.13155256511783026</c:v>
              </c:pt>
              <c:pt idx="43">
                <c:v>0.13385804618125952</c:v>
              </c:pt>
              <c:pt idx="44">
                <c:v>0.13619759468839113</c:v>
              </c:pt>
              <c:pt idx="45">
                <c:v>0.1385714915242488</c:v>
              </c:pt>
              <c:pt idx="46">
                <c:v>0.14098001189738732</c:v>
              </c:pt>
              <c:pt idx="47">
                <c:v>0.14342342500741603</c:v>
              </c:pt>
              <c:pt idx="48">
                <c:v>0.14590199370677123</c:v>
              </c:pt>
              <c:pt idx="49">
                <c:v>0.14841597415695168</c:v>
              </c:pt>
              <c:pt idx="50">
                <c:v>0.15096561547945012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A-8010-48B7-91A4-DA934BFC5B76}"/>
            </c:ext>
          </c:extLst>
        </c:ser>
        <c:ser>
          <c:idx val="10"/>
          <c:order val="10"/>
          <c:tx>
            <c:v>Frequentist Log-Probit Estimated Probability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5.2905403693736003E-2</c:v>
              </c:pt>
              <c:pt idx="1">
                <c:v>5.5594141251670531E-2</c:v>
              </c:pt>
              <c:pt idx="2">
                <c:v>5.8837430268900558E-2</c:v>
              </c:pt>
              <c:pt idx="3">
                <c:v>6.2045449357025738E-2</c:v>
              </c:pt>
              <c:pt idx="4">
                <c:v>6.5158971903061386E-2</c:v>
              </c:pt>
              <c:pt idx="5">
                <c:v>6.8169387668033113E-2</c:v>
              </c:pt>
              <c:pt idx="6">
                <c:v>7.1079809781879499E-2</c:v>
              </c:pt>
              <c:pt idx="7">
                <c:v>7.3896413405748346E-2</c:v>
              </c:pt>
              <c:pt idx="8">
                <c:v>7.6625904030811348E-2</c:v>
              </c:pt>
              <c:pt idx="9">
                <c:v>7.9274702459420435E-2</c:v>
              </c:pt>
              <c:pt idx="10">
                <c:v>8.1848696893392289E-2</c:v>
              </c:pt>
              <c:pt idx="11">
                <c:v>8.435319832278601E-2</c:v>
              </c:pt>
              <c:pt idx="12">
                <c:v>8.6792969483905663E-2</c:v>
              </c:pt>
              <c:pt idx="13">
                <c:v>8.9172277732835051E-2</c:v>
              </c:pt>
              <c:pt idx="14">
                <c:v>9.1494952274566943E-2</c:v>
              </c:pt>
              <c:pt idx="15">
                <c:v>9.3764438224112762E-2</c:v>
              </c:pt>
              <c:pt idx="16">
                <c:v>9.5983844961146453E-2</c:v>
              </c:pt>
              <c:pt idx="17">
                <c:v>9.8155988314202719E-2</c:v>
              </c:pt>
              <c:pt idx="18">
                <c:v>0.10028342693893377</c:v>
              </c:pt>
              <c:pt idx="19">
                <c:v>0.10236849354115943</c:v>
              </c:pt>
              <c:pt idx="20">
                <c:v>0.10441332164777525</c:v>
              </c:pt>
              <c:pt idx="21">
                <c:v>0.10641986858508004</c:v>
              </c:pt>
              <c:pt idx="22">
                <c:v>0.10838993524693821</c:v>
              </c:pt>
              <c:pt idx="23">
                <c:v>0.11032518315189395</c:v>
              </c:pt>
              <c:pt idx="24">
                <c:v>0.11222714921039934</c:v>
              </c:pt>
              <c:pt idx="25">
                <c:v>0.11409725855477483</c:v>
              </c:pt>
              <c:pt idx="26">
                <c:v>0.11593683572613561</c:v>
              </c:pt>
              <c:pt idx="27">
                <c:v>0.11774711446362421</c:v>
              </c:pt>
              <c:pt idx="28">
                <c:v>0.11952924630070826</c:v>
              </c:pt>
              <c:pt idx="29">
                <c:v>0.12128430813977137</c:v>
              </c:pt>
              <c:pt idx="30">
                <c:v>0.12301330894855823</c:v>
              </c:pt>
              <c:pt idx="31">
                <c:v>0.12471719569920182</c:v>
              </c:pt>
              <c:pt idx="32">
                <c:v>0.12639685865169178</c:v>
              </c:pt>
              <c:pt idx="33">
                <c:v>0.12805313606801055</c:v>
              </c:pt>
              <c:pt idx="34">
                <c:v>0.12968681843018504</c:v>
              </c:pt>
              <c:pt idx="35">
                <c:v>0.13129865222468601</c:v>
              </c:pt>
              <c:pt idx="36">
                <c:v>0.13288934334657299</c:v>
              </c:pt>
              <c:pt idx="37">
                <c:v>0.13445956016920674</c:v>
              </c:pt>
              <c:pt idx="38">
                <c:v>0.13600993631897657</c:v>
              </c:pt>
              <c:pt idx="39">
                <c:v>0.13754107318911435</c:v>
              </c:pt>
              <c:pt idx="40">
                <c:v>0.13905354222211036</c:v>
              </c:pt>
              <c:pt idx="41">
                <c:v>0.14054788698637791</c:v>
              </c:pt>
              <c:pt idx="42">
                <c:v>0.1420246250695178</c:v>
              </c:pt>
              <c:pt idx="43">
                <c:v>0.14348424980771282</c:v>
              </c:pt>
              <c:pt idx="44">
                <c:v>0.14492723186836615</c:v>
              </c:pt>
              <c:pt idx="45">
                <c:v>0.1463540207010208</c:v>
              </c:pt>
              <c:pt idx="46">
                <c:v>0.14776504586980149</c:v>
              </c:pt>
              <c:pt idx="47">
                <c:v>0.14916071827907179</c:v>
              </c:pt>
              <c:pt idx="48">
                <c:v>0.15054143130265457</c:v>
              </c:pt>
              <c:pt idx="49">
                <c:v>0.15190756182579457</c:v>
              </c:pt>
              <c:pt idx="50">
                <c:v>0.15325947120802128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B-8010-48B7-91A4-DA934BFC5B76}"/>
            </c:ext>
          </c:extLst>
        </c:ser>
        <c:ser>
          <c:idx val="11"/>
          <c:order val="11"/>
          <c:tx>
            <c:v>Frequentist Probit Estimated Probability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6.0658463697539265E-2</c:v>
              </c:pt>
              <c:pt idx="1">
                <c:v>6.1918828042041386E-2</c:v>
              </c:pt>
              <c:pt idx="2">
                <c:v>6.3199537833472555E-2</c:v>
              </c:pt>
              <c:pt idx="3">
                <c:v>6.4500780581267181E-2</c:v>
              </c:pt>
              <c:pt idx="4">
                <c:v>6.5822742318731767E-2</c:v>
              </c:pt>
              <c:pt idx="5">
                <c:v>6.7165607518547624E-2</c:v>
              </c:pt>
              <c:pt idx="6">
                <c:v>6.852955900760882E-2</c:v>
              </c:pt>
              <c:pt idx="7">
                <c:v>6.9914777881232903E-2</c:v>
              </c:pt>
              <c:pt idx="8">
                <c:v>7.1321443416779359E-2</c:v>
              </c:pt>
              <c:pt idx="9">
                <c:v>7.2749732986715748E-2</c:v>
              </c:pt>
              <c:pt idx="10">
                <c:v>7.41998219711687E-2</c:v>
              </c:pt>
              <c:pt idx="11">
                <c:v>7.5671883670000412E-2</c:v>
              </c:pt>
              <c:pt idx="12">
                <c:v>7.7166089214451089E-2</c:v>
              </c:pt>
              <c:pt idx="13">
                <c:v>7.8682607478388802E-2</c:v>
              </c:pt>
              <c:pt idx="14">
                <c:v>8.0221604989209772E-2</c:v>
              </c:pt>
              <c:pt idx="15">
                <c:v>8.178324583843162E-2</c:v>
              </c:pt>
              <c:pt idx="16">
                <c:v>8.336769159202459E-2</c:v>
              </c:pt>
              <c:pt idx="17">
                <c:v>8.4975101200524969E-2</c:v>
              </c:pt>
              <c:pt idx="18">
                <c:v>8.6605630908977438E-2</c:v>
              </c:pt>
              <c:pt idx="19">
                <c:v>8.8259434166752457E-2</c:v>
              </c:pt>
              <c:pt idx="20">
                <c:v>8.9936661537285564E-2</c:v>
              </c:pt>
              <c:pt idx="21">
                <c:v>9.1637460607787838E-2</c:v>
              </c:pt>
              <c:pt idx="22">
                <c:v>9.3361975898975505E-2</c:v>
              </c:pt>
              <c:pt idx="23">
                <c:v>9.5110348774868528E-2</c:v>
              </c:pt>
              <c:pt idx="24">
                <c:v>9.6882717352707662E-2</c:v>
              </c:pt>
              <c:pt idx="25">
                <c:v>9.8679216413042212E-2</c:v>
              </c:pt>
              <c:pt idx="26">
                <c:v>0.1004999773100379</c:v>
              </c:pt>
              <c:pt idx="27">
                <c:v>0.10234512788205849</c:v>
              </c:pt>
              <c:pt idx="28">
                <c:v>0.10421479236257243</c:v>
              </c:pt>
              <c:pt idx="29">
                <c:v>0.10610909129143811</c:v>
              </c:pt>
              <c:pt idx="30">
                <c:v>0.10802814142662087</c:v>
              </c:pt>
              <c:pt idx="31">
                <c:v>0.10997205565639551</c:v>
              </c:pt>
              <c:pt idx="32">
                <c:v>0.11194094291208888</c:v>
              </c:pt>
              <c:pt idx="33">
                <c:v>0.11393490808141626</c:v>
              </c:pt>
              <c:pt idx="34">
                <c:v>0.11595405192246828</c:v>
              </c:pt>
              <c:pt idx="35">
                <c:v>0.1179984709784006</c:v>
              </c:pt>
              <c:pt idx="36">
                <c:v>0.12006825749288473</c:v>
              </c:pt>
              <c:pt idx="37">
                <c:v>0.12216349932637416</c:v>
              </c:pt>
              <c:pt idx="38">
                <c:v>0.12428427987324125</c:v>
              </c:pt>
              <c:pt idx="39">
                <c:v>0.12643067797984142</c:v>
              </c:pt>
              <c:pt idx="40">
                <c:v>0.12860276786356098</c:v>
              </c:pt>
              <c:pt idx="41">
                <c:v>0.13080061903290369</c:v>
              </c:pt>
              <c:pt idx="42">
                <c:v>0.13302429620867232</c:v>
              </c:pt>
              <c:pt idx="43">
                <c:v>0.13527385924630189</c:v>
              </c:pt>
              <c:pt idx="44">
                <c:v>0.13754936305939958</c:v>
              </c:pt>
              <c:pt idx="45">
                <c:v>0.13985085754454743</c:v>
              </c:pt>
              <c:pt idx="46">
                <c:v>0.14217838750742381</c:v>
              </c:pt>
              <c:pt idx="47">
                <c:v>0.14453199259029784</c:v>
              </c:pt>
              <c:pt idx="48">
                <c:v>0.14691170720095351</c:v>
              </c:pt>
              <c:pt idx="49">
                <c:v>0.14931756044309702</c:v>
              </c:pt>
              <c:pt idx="50">
                <c:v>0.1517495760483015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C-8010-48B7-91A4-DA934BFC5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8480"/>
        <c:axId val="70634740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0.14618265799841645</c:v>
                </c:pt>
                <c:pt idx="1">
                  <c:v>0.11691750161319928</c:v>
                </c:pt>
                <c:pt idx="2">
                  <c:v>0.12139090252274146</c:v>
                </c:pt>
                <c:pt idx="3">
                  <c:v>0.13807048827876067</c:v>
                </c:pt>
                <c:pt idx="4">
                  <c:v>0.16600988996215435</c:v>
                </c:pt>
              </c:numLit>
            </c:plus>
            <c:minus>
              <c:numLit>
                <c:formatCode>General</c:formatCode>
                <c:ptCount val="5"/>
                <c:pt idx="0">
                  <c:v>5.8471895067454177E-2</c:v>
                </c:pt>
                <c:pt idx="1">
                  <c:v>2.2517159631090758E-2</c:v>
                </c:pt>
                <c:pt idx="2">
                  <c:v>4.7019465684448751E-2</c:v>
                </c:pt>
                <c:pt idx="3">
                  <c:v>6.9905043455971538E-2</c:v>
                </c:pt>
                <c:pt idx="4">
                  <c:v>8.797740019976244E-2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7.913479293062517E-2</c:v>
              </c:pt>
              <c:pt idx="1">
                <c:v>2.3758612497030172E-2</c:v>
              </c:pt>
              <c:pt idx="2">
                <c:v>6.35862653666808E-2</c:v>
              </c:pt>
              <c:pt idx="3">
                <c:v>0.11180679785330948</c:v>
              </c:pt>
              <c:pt idx="4">
                <c:v>0.14112334180073385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8010-48B7-91A4-DA934BFC5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8480"/>
        <c:axId val="706347408"/>
      </c:scatterChart>
      <c:valAx>
        <c:axId val="705848480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347408"/>
        <c:crosses val="autoZero"/>
        <c:crossBetween val="midCat"/>
      </c:valAx>
      <c:valAx>
        <c:axId val="70634740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848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6.1305033311481204E-2</c:v>
              </c:pt>
              <c:pt idx="1">
                <c:v>6.2467968229977154E-2</c:v>
              </c:pt>
              <c:pt idx="2">
                <c:v>6.3651467728396888E-2</c:v>
              </c:pt>
              <c:pt idx="3">
                <c:v>6.48558383484686E-2</c:v>
              </c:pt>
              <c:pt idx="4">
                <c:v>6.6081389016337894E-2</c:v>
              </c:pt>
              <c:pt idx="5">
                <c:v>6.7328430970808359E-2</c:v>
              </c:pt>
              <c:pt idx="6">
                <c:v>6.8597277687098737E-2</c:v>
              </c:pt>
              <c:pt idx="7">
                <c:v>6.9888244795991455E-2</c:v>
              </c:pt>
              <c:pt idx="8">
                <c:v>7.1201649998248087E-2</c:v>
              </c:pt>
              <c:pt idx="9">
                <c:v>7.2537812974167212E-2</c:v>
              </c:pt>
              <c:pt idx="10">
                <c:v>7.3897055288159805E-2</c:v>
              </c:pt>
              <c:pt idx="11">
                <c:v>7.5279700288219079E-2</c:v>
              </c:pt>
              <c:pt idx="12">
                <c:v>7.6686073000161073E-2</c:v>
              </c:pt>
              <c:pt idx="13">
                <c:v>7.8116500016514545E-2</c:v>
              </c:pt>
              <c:pt idx="14">
                <c:v>7.9571309379939656E-2</c:v>
              </c:pt>
              <c:pt idx="15">
                <c:v>8.1050830461055906E-2</c:v>
              </c:pt>
              <c:pt idx="16">
                <c:v>8.2555393830563553E-2</c:v>
              </c:pt>
              <c:pt idx="17">
                <c:v>8.4085331125542659E-2</c:v>
              </c:pt>
              <c:pt idx="18">
                <c:v>8.5640974909818618E-2</c:v>
              </c:pt>
              <c:pt idx="19">
                <c:v>8.7222658528285216E-2</c:v>
              </c:pt>
              <c:pt idx="20">
                <c:v>8.8830715955078979E-2</c:v>
              </c:pt>
              <c:pt idx="21">
                <c:v>9.046548163550415E-2</c:v>
              </c:pt>
              <c:pt idx="22">
                <c:v>9.2127290321609642E-2</c:v>
              </c:pt>
              <c:pt idx="23">
                <c:v>9.3816476901325663E-2</c:v>
              </c:pt>
              <c:pt idx="24">
                <c:v>9.5533376221072136E-2</c:v>
              </c:pt>
              <c:pt idx="25">
                <c:v>9.7278322901756212E-2</c:v>
              </c:pt>
              <c:pt idx="26">
                <c:v>9.9051651148082898E-2</c:v>
              </c:pt>
              <c:pt idx="27">
                <c:v>0.10085369455110862</c:v>
              </c:pt>
              <c:pt idx="28">
                <c:v>0.10268478588397485</c:v>
              </c:pt>
              <c:pt idx="29">
                <c:v>0.10454525689076685</c:v>
              </c:pt>
              <c:pt idx="30">
                <c:v>0.10643543806844925</c:v>
              </c:pt>
              <c:pt idx="31">
                <c:v>0.10835565844184063</c:v>
              </c:pt>
              <c:pt idx="32">
                <c:v>0.11030624533159666</c:v>
              </c:pt>
              <c:pt idx="33">
                <c:v>0.11228752411518197</c:v>
              </c:pt>
              <c:pt idx="34">
                <c:v>0.11429981798082138</c:v>
              </c:pt>
              <c:pt idx="35">
                <c:v>0.11634344767443061</c:v>
              </c:pt>
              <c:pt idx="36">
                <c:v>0.11841873123954003</c:v>
              </c:pt>
              <c:pt idx="37">
                <c:v>0.12052598375023504</c:v>
              </c:pt>
              <c:pt idx="38">
                <c:v>0.12266551703715038</c:v>
              </c:pt>
              <c:pt idx="39">
                <c:v>0.12483763940656918</c:v>
              </c:pt>
              <c:pt idx="40">
                <c:v>0.12704265535268977</c:v>
              </c:pt>
              <c:pt idx="41">
                <c:v>0.12928086526313973</c:v>
              </c:pt>
              <c:pt idx="42">
                <c:v>0.13155256511783026</c:v>
              </c:pt>
              <c:pt idx="43">
                <c:v>0.13385804618125952</c:v>
              </c:pt>
              <c:pt idx="44">
                <c:v>0.13619759468839113</c:v>
              </c:pt>
              <c:pt idx="45">
                <c:v>0.1385714915242488</c:v>
              </c:pt>
              <c:pt idx="46">
                <c:v>0.14098001189738732</c:v>
              </c:pt>
              <c:pt idx="47">
                <c:v>0.14342342500741603</c:v>
              </c:pt>
              <c:pt idx="48">
                <c:v>0.14590199370677123</c:v>
              </c:pt>
              <c:pt idx="49">
                <c:v>0.14841597415695168</c:v>
              </c:pt>
              <c:pt idx="50">
                <c:v>0.15096561547945012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1965-492F-816F-732BC62C254D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700.28828566912205</c:v>
              </c:pt>
            </c:numLit>
          </c:xVal>
          <c:yVal>
            <c:numLit>
              <c:formatCode>General</c:formatCode>
              <c:ptCount val="2"/>
              <c:pt idx="0">
                <c:v>0.15517452998033276</c:v>
              </c:pt>
              <c:pt idx="1">
                <c:v>0.15517452998033276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1965-492F-816F-732BC62C2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6480"/>
        <c:axId val="154726716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0.14618265799841645</c:v>
                </c:pt>
                <c:pt idx="1">
                  <c:v>0.11691750161319928</c:v>
                </c:pt>
                <c:pt idx="2">
                  <c:v>0.12139090252274146</c:v>
                </c:pt>
                <c:pt idx="3">
                  <c:v>0.13807048827876067</c:v>
                </c:pt>
                <c:pt idx="4">
                  <c:v>0.16600988996215435</c:v>
                </c:pt>
              </c:numLit>
            </c:plus>
            <c:minus>
              <c:numLit>
                <c:formatCode>General</c:formatCode>
                <c:ptCount val="5"/>
                <c:pt idx="0">
                  <c:v>5.8471895067454177E-2</c:v>
                </c:pt>
                <c:pt idx="1">
                  <c:v>2.2517159631090758E-2</c:v>
                </c:pt>
                <c:pt idx="2">
                  <c:v>4.7019465684448751E-2</c:v>
                </c:pt>
                <c:pt idx="3">
                  <c:v>6.9905043455971538E-2</c:v>
                </c:pt>
                <c:pt idx="4">
                  <c:v>8.797740019976244E-2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7.913479293062517E-2</c:v>
              </c:pt>
              <c:pt idx="1">
                <c:v>2.3758612497030172E-2</c:v>
              </c:pt>
              <c:pt idx="2">
                <c:v>6.35862653666808E-2</c:v>
              </c:pt>
              <c:pt idx="3">
                <c:v>0.11180679785330948</c:v>
              </c:pt>
              <c:pt idx="4">
                <c:v>0.14112334180073385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965-492F-816F-732BC62C254D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0.15517452998033276</c:v>
                </c:pt>
                <c:pt idx="1">
                  <c:v>0.15517452998033276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700.28828566912205</c:v>
              </c:pt>
            </c:numLit>
          </c:xVal>
          <c:yVal>
            <c:numLit>
              <c:formatCode>General</c:formatCode>
              <c:ptCount val="2"/>
              <c:pt idx="0">
                <c:v>0.15517452998033276</c:v>
              </c:pt>
              <c:pt idx="1">
                <c:v>0.15517452998033276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965-492F-816F-732BC62C254D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0.15517452998033276</c:v>
                </c:pt>
                <c:pt idx="1">
                  <c:v>0.15517452998033276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411.91369261409335</c:v>
              </c:pt>
            </c:numLit>
          </c:xVal>
          <c:yVal>
            <c:numLit>
              <c:formatCode>General</c:formatCode>
              <c:ptCount val="2"/>
              <c:pt idx="0">
                <c:v>0.15517452998033276</c:v>
              </c:pt>
              <c:pt idx="1">
                <c:v>0.15517452998033276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1965-492F-816F-732BC62C2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6480"/>
        <c:axId val="1547267168"/>
      </c:scatterChart>
      <c:valAx>
        <c:axId val="705846480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67168"/>
        <c:crosses val="autoZero"/>
        <c:crossBetween val="midCat"/>
      </c:valAx>
      <c:valAx>
        <c:axId val="15472671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846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5.2905403693736003E-2</c:v>
              </c:pt>
              <c:pt idx="1">
                <c:v>5.2905403693736003E-2</c:v>
              </c:pt>
              <c:pt idx="2">
                <c:v>5.8837430268900558E-2</c:v>
              </c:pt>
              <c:pt idx="3">
                <c:v>6.2045449357025738E-2</c:v>
              </c:pt>
              <c:pt idx="4">
                <c:v>6.5158971903061386E-2</c:v>
              </c:pt>
              <c:pt idx="5">
                <c:v>6.8169387668033113E-2</c:v>
              </c:pt>
              <c:pt idx="6">
                <c:v>7.1079809781879499E-2</c:v>
              </c:pt>
              <c:pt idx="7">
                <c:v>7.3896413405748346E-2</c:v>
              </c:pt>
              <c:pt idx="8">
                <c:v>7.6625904030811348E-2</c:v>
              </c:pt>
              <c:pt idx="9">
                <c:v>7.9274702459420435E-2</c:v>
              </c:pt>
              <c:pt idx="10">
                <c:v>8.1848696893392289E-2</c:v>
              </c:pt>
              <c:pt idx="11">
                <c:v>8.435319832278601E-2</c:v>
              </c:pt>
              <c:pt idx="12">
                <c:v>8.6792969483905663E-2</c:v>
              </c:pt>
              <c:pt idx="13">
                <c:v>8.9172277732835051E-2</c:v>
              </c:pt>
              <c:pt idx="14">
                <c:v>9.1494952274566943E-2</c:v>
              </c:pt>
              <c:pt idx="15">
                <c:v>9.3764438224112762E-2</c:v>
              </c:pt>
              <c:pt idx="16">
                <c:v>9.5983844961146453E-2</c:v>
              </c:pt>
              <c:pt idx="17">
                <c:v>9.8155988314202719E-2</c:v>
              </c:pt>
              <c:pt idx="18">
                <c:v>0.10028342693893377</c:v>
              </c:pt>
              <c:pt idx="19">
                <c:v>0.10236849354115943</c:v>
              </c:pt>
              <c:pt idx="20">
                <c:v>0.10441332164777525</c:v>
              </c:pt>
              <c:pt idx="21">
                <c:v>0.10641986858508004</c:v>
              </c:pt>
              <c:pt idx="22">
                <c:v>0.10838993524693821</c:v>
              </c:pt>
              <c:pt idx="23">
                <c:v>0.11032518315189395</c:v>
              </c:pt>
              <c:pt idx="24">
                <c:v>0.11222714921039934</c:v>
              </c:pt>
              <c:pt idx="25">
                <c:v>0.11409725855477483</c:v>
              </c:pt>
              <c:pt idx="26">
                <c:v>0.11593683572613561</c:v>
              </c:pt>
              <c:pt idx="27">
                <c:v>0.11774711446362421</c:v>
              </c:pt>
              <c:pt idx="28">
                <c:v>0.11952924630070826</c:v>
              </c:pt>
              <c:pt idx="29">
                <c:v>0.12128430813977137</c:v>
              </c:pt>
              <c:pt idx="30">
                <c:v>0.12301330894855823</c:v>
              </c:pt>
              <c:pt idx="31">
                <c:v>0.12471719569920182</c:v>
              </c:pt>
              <c:pt idx="32">
                <c:v>0.12639685865169178</c:v>
              </c:pt>
              <c:pt idx="33">
                <c:v>0.12805313606801055</c:v>
              </c:pt>
              <c:pt idx="34">
                <c:v>0.12968681843018504</c:v>
              </c:pt>
              <c:pt idx="35">
                <c:v>0.13129865222468601</c:v>
              </c:pt>
              <c:pt idx="36">
                <c:v>0.13288934334657299</c:v>
              </c:pt>
              <c:pt idx="37">
                <c:v>0.13445956016920674</c:v>
              </c:pt>
              <c:pt idx="38">
                <c:v>0.13600993631897657</c:v>
              </c:pt>
              <c:pt idx="39">
                <c:v>0.13754107318911435</c:v>
              </c:pt>
              <c:pt idx="40">
                <c:v>0.13905354222211036</c:v>
              </c:pt>
              <c:pt idx="41">
                <c:v>0.14054788698637791</c:v>
              </c:pt>
              <c:pt idx="42">
                <c:v>0.1420246250695178</c:v>
              </c:pt>
              <c:pt idx="43">
                <c:v>0.14348424980771282</c:v>
              </c:pt>
              <c:pt idx="44">
                <c:v>0.14492723186836615</c:v>
              </c:pt>
              <c:pt idx="45">
                <c:v>0.1463540207010208</c:v>
              </c:pt>
              <c:pt idx="46">
                <c:v>0.14776504586980149</c:v>
              </c:pt>
              <c:pt idx="47">
                <c:v>0.14916071827907179</c:v>
              </c:pt>
              <c:pt idx="48">
                <c:v>0.15054143130265457</c:v>
              </c:pt>
              <c:pt idx="49">
                <c:v>0.15190756182579457</c:v>
              </c:pt>
              <c:pt idx="50">
                <c:v>0.15325947120802128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7A59-4428-BE67-F8DB59607ECF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622.5849842221628</c:v>
              </c:pt>
            </c:numLit>
          </c:xVal>
          <c:yVal>
            <c:numLit>
              <c:formatCode>General</c:formatCode>
              <c:ptCount val="2"/>
              <c:pt idx="0">
                <c:v>0.14761486332436211</c:v>
              </c:pt>
              <c:pt idx="1">
                <c:v>0.14761486332436211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7A59-4428-BE67-F8DB59607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4480"/>
        <c:axId val="154729254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0.14618265799841645</c:v>
                </c:pt>
                <c:pt idx="1">
                  <c:v>0.11691750161319928</c:v>
                </c:pt>
                <c:pt idx="2">
                  <c:v>0.12139090252274146</c:v>
                </c:pt>
                <c:pt idx="3">
                  <c:v>0.13807048827876067</c:v>
                </c:pt>
                <c:pt idx="4">
                  <c:v>0.16600988996215435</c:v>
                </c:pt>
              </c:numLit>
            </c:plus>
            <c:minus>
              <c:numLit>
                <c:formatCode>General</c:formatCode>
                <c:ptCount val="5"/>
                <c:pt idx="0">
                  <c:v>5.8471895067454177E-2</c:v>
                </c:pt>
                <c:pt idx="1">
                  <c:v>2.2517159631090758E-2</c:v>
                </c:pt>
                <c:pt idx="2">
                  <c:v>4.7019465684448751E-2</c:v>
                </c:pt>
                <c:pt idx="3">
                  <c:v>6.9905043455971538E-2</c:v>
                </c:pt>
                <c:pt idx="4">
                  <c:v>8.797740019976244E-2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7.913479293062517E-2</c:v>
              </c:pt>
              <c:pt idx="1">
                <c:v>2.3758612497030172E-2</c:v>
              </c:pt>
              <c:pt idx="2">
                <c:v>6.35862653666808E-2</c:v>
              </c:pt>
              <c:pt idx="3">
                <c:v>0.11180679785330948</c:v>
              </c:pt>
              <c:pt idx="4">
                <c:v>0.14112334180073385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A59-4428-BE67-F8DB59607ECF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0.14761486332436211</c:v>
                </c:pt>
                <c:pt idx="1">
                  <c:v>0.14761486332436211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622.5849842221628</c:v>
              </c:pt>
            </c:numLit>
          </c:xVal>
          <c:yVal>
            <c:numLit>
              <c:formatCode>General</c:formatCode>
              <c:ptCount val="2"/>
              <c:pt idx="0">
                <c:v>0.14761486332436211</c:v>
              </c:pt>
              <c:pt idx="1">
                <c:v>0.14761486332436211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7A59-4428-BE67-F8DB59607ECF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0.14761486332436211</c:v>
                </c:pt>
                <c:pt idx="1">
                  <c:v>0.14761486332436211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183.37445353530541</c:v>
              </c:pt>
            </c:numLit>
          </c:xVal>
          <c:yVal>
            <c:numLit>
              <c:formatCode>General</c:formatCode>
              <c:ptCount val="2"/>
              <c:pt idx="0">
                <c:v>0.14761486332436211</c:v>
              </c:pt>
              <c:pt idx="1">
                <c:v>0.14761486332436211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7A59-4428-BE67-F8DB59607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4480"/>
        <c:axId val="1547292544"/>
      </c:scatterChart>
      <c:valAx>
        <c:axId val="705844480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92544"/>
        <c:crosses val="autoZero"/>
        <c:crossBetween val="midCat"/>
      </c:valAx>
      <c:valAx>
        <c:axId val="15472925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844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</c:v>
              </c:pt>
              <c:pt idx="1">
                <c:v>6.1918828042041386E-2</c:v>
              </c:pt>
              <c:pt idx="2">
                <c:v>6.3199537833472555E-2</c:v>
              </c:pt>
              <c:pt idx="3">
                <c:v>6.4500780581267181E-2</c:v>
              </c:pt>
              <c:pt idx="4">
                <c:v>6.5822742318731767E-2</c:v>
              </c:pt>
              <c:pt idx="5">
                <c:v>6.7165607518547624E-2</c:v>
              </c:pt>
              <c:pt idx="6">
                <c:v>6.852955900760882E-2</c:v>
              </c:pt>
              <c:pt idx="7">
                <c:v>6.9914777881232903E-2</c:v>
              </c:pt>
              <c:pt idx="8">
                <c:v>7.1321443416779359E-2</c:v>
              </c:pt>
              <c:pt idx="9">
                <c:v>7.2749732986715748E-2</c:v>
              </c:pt>
              <c:pt idx="10">
                <c:v>7.41998219711687E-2</c:v>
              </c:pt>
              <c:pt idx="11">
                <c:v>7.5671883670000412E-2</c:v>
              </c:pt>
              <c:pt idx="12">
                <c:v>7.7166089214451089E-2</c:v>
              </c:pt>
              <c:pt idx="13">
                <c:v>7.8682607478388802E-2</c:v>
              </c:pt>
              <c:pt idx="14">
                <c:v>8.0221604989209772E-2</c:v>
              </c:pt>
              <c:pt idx="15">
                <c:v>8.178324583843162E-2</c:v>
              </c:pt>
              <c:pt idx="16">
                <c:v>8.336769159202459E-2</c:v>
              </c:pt>
              <c:pt idx="17">
                <c:v>8.4975101200524969E-2</c:v>
              </c:pt>
              <c:pt idx="18">
                <c:v>8.6605630908977438E-2</c:v>
              </c:pt>
              <c:pt idx="19">
                <c:v>8.8259434166752457E-2</c:v>
              </c:pt>
              <c:pt idx="20">
                <c:v>8.9936661537285564E-2</c:v>
              </c:pt>
              <c:pt idx="21">
                <c:v>9.1637460607787838E-2</c:v>
              </c:pt>
              <c:pt idx="22">
                <c:v>9.3361975898975505E-2</c:v>
              </c:pt>
              <c:pt idx="23">
                <c:v>9.5110348774868528E-2</c:v>
              </c:pt>
              <c:pt idx="24">
                <c:v>9.6882717352707662E-2</c:v>
              </c:pt>
              <c:pt idx="25">
                <c:v>9.8679216413042212E-2</c:v>
              </c:pt>
              <c:pt idx="26">
                <c:v>0.1004999773100379</c:v>
              </c:pt>
              <c:pt idx="27">
                <c:v>0.10234512788205849</c:v>
              </c:pt>
              <c:pt idx="28">
                <c:v>0.10421479236257243</c:v>
              </c:pt>
              <c:pt idx="29">
                <c:v>0.10610909129143811</c:v>
              </c:pt>
              <c:pt idx="30">
                <c:v>0.10802814142662087</c:v>
              </c:pt>
              <c:pt idx="31">
                <c:v>0.10997205565639551</c:v>
              </c:pt>
              <c:pt idx="32">
                <c:v>0.11194094291208888</c:v>
              </c:pt>
              <c:pt idx="33">
                <c:v>0.11393490808141626</c:v>
              </c:pt>
              <c:pt idx="34">
                <c:v>0.11595405192246828</c:v>
              </c:pt>
              <c:pt idx="35">
                <c:v>0.1179984709784006</c:v>
              </c:pt>
              <c:pt idx="36">
                <c:v>0.12006825749288473</c:v>
              </c:pt>
              <c:pt idx="37">
                <c:v>0.12216349932637416</c:v>
              </c:pt>
              <c:pt idx="38">
                <c:v>0.12428427987324125</c:v>
              </c:pt>
              <c:pt idx="39">
                <c:v>0.12643067797984142</c:v>
              </c:pt>
              <c:pt idx="40">
                <c:v>0.12860276786356098</c:v>
              </c:pt>
              <c:pt idx="41">
                <c:v>0.13080061903290369</c:v>
              </c:pt>
              <c:pt idx="42">
                <c:v>0.13302429620867232</c:v>
              </c:pt>
              <c:pt idx="43">
                <c:v>0.13527385924630189</c:v>
              </c:pt>
              <c:pt idx="44">
                <c:v>0.13754936305939958</c:v>
              </c:pt>
              <c:pt idx="45">
                <c:v>0.13985085754454743</c:v>
              </c:pt>
              <c:pt idx="46">
                <c:v>0.14217838750742381</c:v>
              </c:pt>
              <c:pt idx="47">
                <c:v>0.14453199259029784</c:v>
              </c:pt>
              <c:pt idx="48">
                <c:v>0.14691170720095351</c:v>
              </c:pt>
              <c:pt idx="49">
                <c:v>0.14931756044309702</c:v>
              </c:pt>
              <c:pt idx="50">
                <c:v>0.1517495760483015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2B33-4F6D-8B8F-E8605F2D97B8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693.97684213497337</c:v>
              </c:pt>
            </c:numLit>
          </c:xVal>
          <c:yVal>
            <c:numLit>
              <c:formatCode>General</c:formatCode>
              <c:ptCount val="2"/>
              <c:pt idx="0">
                <c:v>0.1545926173277849</c:v>
              </c:pt>
              <c:pt idx="1">
                <c:v>0.1545926173277849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2B33-4F6D-8B8F-E8605F2D9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8080"/>
        <c:axId val="70634699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0.14618265799841645</c:v>
                </c:pt>
                <c:pt idx="1">
                  <c:v>0.11691750161319928</c:v>
                </c:pt>
                <c:pt idx="2">
                  <c:v>0.12139090252274146</c:v>
                </c:pt>
                <c:pt idx="3">
                  <c:v>0.13807048827876067</c:v>
                </c:pt>
                <c:pt idx="4">
                  <c:v>0.16600988996215435</c:v>
                </c:pt>
              </c:numLit>
            </c:plus>
            <c:minus>
              <c:numLit>
                <c:formatCode>General</c:formatCode>
                <c:ptCount val="5"/>
                <c:pt idx="0">
                  <c:v>5.8471895067454177E-2</c:v>
                </c:pt>
                <c:pt idx="1">
                  <c:v>2.2517159631090758E-2</c:v>
                </c:pt>
                <c:pt idx="2">
                  <c:v>4.7019465684448751E-2</c:v>
                </c:pt>
                <c:pt idx="3">
                  <c:v>6.9905043455971538E-2</c:v>
                </c:pt>
                <c:pt idx="4">
                  <c:v>8.797740019976244E-2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7.913479293062517E-2</c:v>
              </c:pt>
              <c:pt idx="1">
                <c:v>2.3758612497030172E-2</c:v>
              </c:pt>
              <c:pt idx="2">
                <c:v>6.35862653666808E-2</c:v>
              </c:pt>
              <c:pt idx="3">
                <c:v>0.11180679785330948</c:v>
              </c:pt>
              <c:pt idx="4">
                <c:v>0.14112334180073385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B33-4F6D-8B8F-E8605F2D97B8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0.1545926173277849</c:v>
                </c:pt>
                <c:pt idx="1">
                  <c:v>0.1545926173277849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693.97684213497337</c:v>
              </c:pt>
            </c:numLit>
          </c:xVal>
          <c:yVal>
            <c:numLit>
              <c:formatCode>General</c:formatCode>
              <c:ptCount val="2"/>
              <c:pt idx="0">
                <c:v>0.1545926173277849</c:v>
              </c:pt>
              <c:pt idx="1">
                <c:v>0.1545926173277849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2B33-4F6D-8B8F-E8605F2D97B8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0.1545926173277849</c:v>
                </c:pt>
                <c:pt idx="1">
                  <c:v>0.1545926173277849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391.63034645579114</c:v>
              </c:pt>
            </c:numLit>
          </c:xVal>
          <c:yVal>
            <c:numLit>
              <c:formatCode>General</c:formatCode>
              <c:ptCount val="2"/>
              <c:pt idx="0">
                <c:v>0.1545926173277849</c:v>
              </c:pt>
              <c:pt idx="1">
                <c:v>0.1545926173277849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2B33-4F6D-8B8F-E8605F2D9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8080"/>
        <c:axId val="706346992"/>
      </c:scatterChart>
      <c:valAx>
        <c:axId val="705848080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346992"/>
        <c:crosses val="autoZero"/>
        <c:crossBetween val="midCat"/>
      </c:valAx>
      <c:valAx>
        <c:axId val="7063469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848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Dichotomous Hill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4.8919042802371649E-3</c:v>
              </c:pt>
              <c:pt idx="1">
                <c:v>5.1243799300306489E-3</c:v>
              </c:pt>
              <c:pt idx="2">
                <c:v>6.2470052575630732E-3</c:v>
              </c:pt>
              <c:pt idx="3">
                <c:v>8.6179794988667617E-3</c:v>
              </c:pt>
              <c:pt idx="4">
                <c:v>1.2341564246068342E-2</c:v>
              </c:pt>
              <c:pt idx="5">
                <c:v>1.7294993350666973E-2</c:v>
              </c:pt>
              <c:pt idx="6">
                <c:v>2.317940924767059E-2</c:v>
              </c:pt>
              <c:pt idx="7">
                <c:v>2.9605572841677197E-2</c:v>
              </c:pt>
              <c:pt idx="8">
                <c:v>3.6184720488184489E-2</c:v>
              </c:pt>
              <c:pt idx="9">
                <c:v>4.2594691702743284E-2</c:v>
              </c:pt>
              <c:pt idx="10">
                <c:v>4.8609513439901067E-2</c:v>
              </c:pt>
              <c:pt idx="11">
                <c:v>5.4098363794896402E-2</c:v>
              </c:pt>
              <c:pt idx="12">
                <c:v>5.9007414183631077E-2</c:v>
              </c:pt>
              <c:pt idx="13">
                <c:v>6.3336675836453263E-2</c:v>
              </c:pt>
              <c:pt idx="14">
                <c:v>6.7119087863099031E-2</c:v>
              </c:pt>
              <c:pt idx="15">
                <c:v>7.0404646771474927E-2</c:v>
              </c:pt>
              <c:pt idx="16">
                <c:v>7.3249709129254423E-2</c:v>
              </c:pt>
              <c:pt idx="17">
                <c:v>7.5710472176803628E-2</c:v>
              </c:pt>
              <c:pt idx="18">
                <c:v>7.7839416904674441E-2</c:v>
              </c:pt>
              <c:pt idx="19">
                <c:v>7.9683671407669368E-2</c:v>
              </c:pt>
              <c:pt idx="20">
                <c:v>8.1284528413124002E-2</c:v>
              </c:pt>
              <c:pt idx="21">
                <c:v>8.2677603183321804E-2</c:v>
              </c:pt>
              <c:pt idx="22">
                <c:v>8.3893309164474614E-2</c:v>
              </c:pt>
              <c:pt idx="23">
                <c:v>8.495745994971729E-2</c:v>
              </c:pt>
              <c:pt idx="24">
                <c:v>8.5891890585291245E-2</c:v>
              </c:pt>
              <c:pt idx="25">
                <c:v>8.6715043069397285E-2</c:v>
              </c:pt>
              <c:pt idx="26">
                <c:v>8.7442491353301663E-2</c:v>
              </c:pt>
              <c:pt idx="27">
                <c:v>8.8087398250280946E-2</c:v>
              </c:pt>
              <c:pt idx="28">
                <c:v>8.8660905684400729E-2</c:v>
              </c:pt>
              <c:pt idx="29">
                <c:v>8.9172464022601788E-2</c:v>
              </c:pt>
              <c:pt idx="30">
                <c:v>8.9630107888564486E-2</c:v>
              </c:pt>
              <c:pt idx="31">
                <c:v>9.0040686085279417E-2</c:v>
              </c:pt>
              <c:pt idx="32">
                <c:v>9.0410052771428093E-2</c:v>
              </c:pt>
              <c:pt idx="33">
                <c:v>9.0743226249698064E-2</c:v>
              </c:pt>
              <c:pt idx="34">
                <c:v>9.104452085347256E-2</c:v>
              </c:pt>
              <c:pt idx="35">
                <c:v>9.1317656574985001E-2</c:v>
              </c:pt>
              <c:pt idx="36">
                <c:v>9.156585031506545E-2</c:v>
              </c:pt>
              <c:pt idx="37">
                <c:v>9.1791891970514239E-2</c:v>
              </c:pt>
              <c:pt idx="38">
                <c:v>9.1998208010816374E-2</c:v>
              </c:pt>
              <c:pt idx="39">
                <c:v>9.2186914723754801E-2</c:v>
              </c:pt>
              <c:pt idx="40">
                <c:v>9.2359862918452301E-2</c:v>
              </c:pt>
              <c:pt idx="41">
                <c:v>9.2518675552686711E-2</c:v>
              </c:pt>
              <c:pt idx="42">
                <c:v>9.2664779487806284E-2</c:v>
              </c:pt>
              <c:pt idx="43">
                <c:v>9.2799432359245343E-2</c:v>
              </c:pt>
              <c:pt idx="44">
                <c:v>9.2923745374909689E-2</c:v>
              </c:pt>
              <c:pt idx="45">
                <c:v>9.3038702710333182E-2</c:v>
              </c:pt>
              <c:pt idx="46">
                <c:v>9.3145178052494199E-2</c:v>
              </c:pt>
              <c:pt idx="47">
                <c:v>9.3243948748591848E-2</c:v>
              </c:pt>
              <c:pt idx="48">
                <c:v>9.3335707937894141E-2</c:v>
              </c:pt>
              <c:pt idx="49">
                <c:v>9.3421074980708604E-2</c:v>
              </c:pt>
              <c:pt idx="50">
                <c:v>9.3500604445946128E-2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1294-4BA1-BA54-C08A4EC4B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9680"/>
        <c:axId val="154726633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0.14618265799841645</c:v>
                </c:pt>
                <c:pt idx="1">
                  <c:v>0.11691750161319928</c:v>
                </c:pt>
                <c:pt idx="2">
                  <c:v>0.12139090252274146</c:v>
                </c:pt>
                <c:pt idx="3">
                  <c:v>0.13807048827876067</c:v>
                </c:pt>
                <c:pt idx="4">
                  <c:v>0.16600988996215435</c:v>
                </c:pt>
              </c:numLit>
            </c:plus>
            <c:minus>
              <c:numLit>
                <c:formatCode>General</c:formatCode>
                <c:ptCount val="5"/>
                <c:pt idx="0">
                  <c:v>5.8471895067454177E-2</c:v>
                </c:pt>
                <c:pt idx="1">
                  <c:v>2.2517159631090758E-2</c:v>
                </c:pt>
                <c:pt idx="2">
                  <c:v>4.7019465684448751E-2</c:v>
                </c:pt>
                <c:pt idx="3">
                  <c:v>6.9905043455971538E-2</c:v>
                </c:pt>
                <c:pt idx="4">
                  <c:v>8.797740019976244E-2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7.913479293062517E-2</c:v>
              </c:pt>
              <c:pt idx="1">
                <c:v>2.3758612497030172E-2</c:v>
              </c:pt>
              <c:pt idx="2">
                <c:v>6.35862653666808E-2</c:v>
              </c:pt>
              <c:pt idx="3">
                <c:v>0.11180679785330948</c:v>
              </c:pt>
              <c:pt idx="4">
                <c:v>0.14112334180073385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294-4BA1-BA54-C08A4EC4B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9680"/>
        <c:axId val="1547266336"/>
      </c:scatterChart>
      <c:valAx>
        <c:axId val="705849680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66336"/>
        <c:crosses val="autoZero"/>
        <c:crossBetween val="midCat"/>
      </c:valAx>
      <c:valAx>
        <c:axId val="15472663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849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Gamma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5.6363073977053403E-2</c:v>
              </c:pt>
              <c:pt idx="1">
                <c:v>5.6363073977053403E-2</c:v>
              </c:pt>
              <c:pt idx="2">
                <c:v>6.0524834599181204E-2</c:v>
              </c:pt>
              <c:pt idx="3">
                <c:v>6.259882679861957E-2</c:v>
              </c:pt>
              <c:pt idx="4">
                <c:v>6.4668240437813093E-2</c:v>
              </c:pt>
              <c:pt idx="5">
                <c:v>6.6733085624424621E-2</c:v>
              </c:pt>
              <c:pt idx="6">
                <c:v>6.879337244380325E-2</c:v>
              </c:pt>
              <c:pt idx="7">
                <c:v>7.0849110959033595E-2</c:v>
              </c:pt>
              <c:pt idx="8">
                <c:v>7.2900311210984947E-2</c:v>
              </c:pt>
              <c:pt idx="9">
                <c:v>7.4946983218360269E-2</c:v>
              </c:pt>
              <c:pt idx="10">
                <c:v>7.698913697774519E-2</c:v>
              </c:pt>
              <c:pt idx="11">
                <c:v>7.9026782463656797E-2</c:v>
              </c:pt>
              <c:pt idx="12">
                <c:v>8.1059929628592348E-2</c:v>
              </c:pt>
              <c:pt idx="13">
                <c:v>8.3088588403077923E-2</c:v>
              </c:pt>
              <c:pt idx="14">
                <c:v>8.5112768695716851E-2</c:v>
              </c:pt>
              <c:pt idx="15">
                <c:v>8.7132480393238218E-2</c:v>
              </c:pt>
              <c:pt idx="16">
                <c:v>8.9147733360545059E-2</c:v>
              </c:pt>
              <c:pt idx="17">
                <c:v>9.1158537440762577E-2</c:v>
              </c:pt>
              <c:pt idx="18">
                <c:v>9.3164902455286219E-2</c:v>
              </c:pt>
              <c:pt idx="19">
                <c:v>9.5166838203829665E-2</c:v>
              </c:pt>
              <c:pt idx="20">
                <c:v>9.7164354464472691E-2</c:v>
              </c:pt>
              <c:pt idx="21">
                <c:v>9.915746099370884E-2</c:v>
              </c:pt>
              <c:pt idx="22">
                <c:v>0.10114616752649323</c:v>
              </c:pt>
              <c:pt idx="23">
                <c:v>0.10313048377628999</c:v>
              </c:pt>
              <c:pt idx="24">
                <c:v>0.10511041943511971</c:v>
              </c:pt>
              <c:pt idx="25">
                <c:v>0.10708598417360687</c:v>
              </c:pt>
              <c:pt idx="26">
                <c:v>0.10905718764102693</c:v>
              </c:pt>
              <c:pt idx="27">
                <c:v>0.11102403946535359</c:v>
              </c:pt>
              <c:pt idx="28">
                <c:v>0.11298654925330576</c:v>
              </c:pt>
              <c:pt idx="29">
                <c:v>0.11494472659039449</c:v>
              </c:pt>
              <c:pt idx="30">
                <c:v>0.11689858104096974</c:v>
              </c:pt>
              <c:pt idx="31">
                <c:v>0.11884812214826722</c:v>
              </c:pt>
              <c:pt idx="32">
                <c:v>0.12079335943445486</c:v>
              </c:pt>
              <c:pt idx="33">
                <c:v>0.1227343024006794</c:v>
              </c:pt>
              <c:pt idx="34">
                <c:v>0.12467096052711278</c:v>
              </c:pt>
              <c:pt idx="35">
                <c:v>0.12660334327299849</c:v>
              </c:pt>
              <c:pt idx="36">
                <c:v>0.12853146007669763</c:v>
              </c:pt>
              <c:pt idx="37">
                <c:v>0.1304553203557352</c:v>
              </c:pt>
              <c:pt idx="38">
                <c:v>0.13237493350684593</c:v>
              </c:pt>
              <c:pt idx="39">
                <c:v>0.13429030890602031</c:v>
              </c:pt>
              <c:pt idx="40">
                <c:v>0.13620145590855026</c:v>
              </c:pt>
              <c:pt idx="41">
                <c:v>0.13810838384907495</c:v>
              </c:pt>
              <c:pt idx="42">
                <c:v>0.14001110204162637</c:v>
              </c:pt>
              <c:pt idx="43">
                <c:v>0.14190961977967459</c:v>
              </c:pt>
              <c:pt idx="44">
                <c:v>0.1438039463361736</c:v>
              </c:pt>
              <c:pt idx="45">
                <c:v>0.14569409096360619</c:v>
              </c:pt>
              <c:pt idx="46">
                <c:v>0.14758006289402933</c:v>
              </c:pt>
              <c:pt idx="47">
                <c:v>0.14946187133911928</c:v>
              </c:pt>
              <c:pt idx="48">
                <c:v>0.15133952549021645</c:v>
              </c:pt>
              <c:pt idx="49">
                <c:v>0.15321303451837054</c:v>
              </c:pt>
              <c:pt idx="50">
                <c:v>0.15508240757438496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C903-4F86-99A5-D5B501806DE0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646.73753713377971</c:v>
              </c:pt>
            </c:numLit>
          </c:xVal>
          <c:yVal>
            <c:numLit>
              <c:formatCode>General</c:formatCode>
              <c:ptCount val="2"/>
              <c:pt idx="0">
                <c:v>0.15072676657934822</c:v>
              </c:pt>
              <c:pt idx="1">
                <c:v>0.15072676657934822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C903-4F86-99A5-D5B501806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50080"/>
        <c:axId val="154727756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0.14618265799841645</c:v>
                </c:pt>
                <c:pt idx="1">
                  <c:v>0.11691750161319928</c:v>
                </c:pt>
                <c:pt idx="2">
                  <c:v>0.12139090252274146</c:v>
                </c:pt>
                <c:pt idx="3">
                  <c:v>0.13807048827876067</c:v>
                </c:pt>
                <c:pt idx="4">
                  <c:v>0.16600988996215435</c:v>
                </c:pt>
              </c:numLit>
            </c:plus>
            <c:minus>
              <c:numLit>
                <c:formatCode>General</c:formatCode>
                <c:ptCount val="5"/>
                <c:pt idx="0">
                  <c:v>5.8471895067454177E-2</c:v>
                </c:pt>
                <c:pt idx="1">
                  <c:v>2.2517159631090758E-2</c:v>
                </c:pt>
                <c:pt idx="2">
                  <c:v>4.7019465684448751E-2</c:v>
                </c:pt>
                <c:pt idx="3">
                  <c:v>6.9905043455971538E-2</c:v>
                </c:pt>
                <c:pt idx="4">
                  <c:v>8.797740019976244E-2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7.913479293062517E-2</c:v>
              </c:pt>
              <c:pt idx="1">
                <c:v>2.3758612497030172E-2</c:v>
              </c:pt>
              <c:pt idx="2">
                <c:v>6.35862653666808E-2</c:v>
              </c:pt>
              <c:pt idx="3">
                <c:v>0.11180679785330948</c:v>
              </c:pt>
              <c:pt idx="4">
                <c:v>0.14112334180073385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C903-4F86-99A5-D5B501806DE0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0.15072676657934822</c:v>
                </c:pt>
                <c:pt idx="1">
                  <c:v>0.15072676657934822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646.73753713377971</c:v>
              </c:pt>
            </c:numLit>
          </c:xVal>
          <c:yVal>
            <c:numLit>
              <c:formatCode>General</c:formatCode>
              <c:ptCount val="2"/>
              <c:pt idx="0">
                <c:v>0.15072676657934822</c:v>
              </c:pt>
              <c:pt idx="1">
                <c:v>0.15072676657934822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903-4F86-99A5-D5B501806DE0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0.15072676657934822</c:v>
                </c:pt>
                <c:pt idx="1">
                  <c:v>0.15072676657934822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276.76798453170807</c:v>
              </c:pt>
            </c:numLit>
          </c:xVal>
          <c:yVal>
            <c:numLit>
              <c:formatCode>General</c:formatCode>
              <c:ptCount val="2"/>
              <c:pt idx="0">
                <c:v>0.15072676657934822</c:v>
              </c:pt>
              <c:pt idx="1">
                <c:v>0.15072676657934822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C903-4F86-99A5-D5B501806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50080"/>
        <c:axId val="1547277568"/>
      </c:scatterChart>
      <c:valAx>
        <c:axId val="705850080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7568"/>
        <c:crosses val="autoZero"/>
        <c:crossBetween val="midCat"/>
      </c:valAx>
      <c:valAx>
        <c:axId val="15472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850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5.5800965906479302E-2</c:v>
              </c:pt>
              <c:pt idx="1">
                <c:v>5.8022612125389915E-2</c:v>
              </c:pt>
              <c:pt idx="2">
                <c:v>6.023382807365097E-2</c:v>
              </c:pt>
              <c:pt idx="3">
                <c:v>6.2434687031899548E-2</c:v>
              </c:pt>
              <c:pt idx="4">
                <c:v>6.4625261595906522E-2</c:v>
              </c:pt>
              <c:pt idx="5">
                <c:v>6.6805623684558696E-2</c:v>
              </c:pt>
              <c:pt idx="6">
                <c:v>6.8975844547729551E-2</c:v>
              </c:pt>
              <c:pt idx="7">
                <c:v>7.1135994774040409E-2</c:v>
              </c:pt>
              <c:pt idx="8">
                <c:v>7.3286144298513836E-2</c:v>
              </c:pt>
              <c:pt idx="9">
                <c:v>7.5426362410120962E-2</c:v>
              </c:pt>
              <c:pt idx="10">
                <c:v>7.7556717759224514E-2</c:v>
              </c:pt>
              <c:pt idx="11">
                <c:v>7.9677278364919099E-2</c:v>
              </c:pt>
              <c:pt idx="12">
                <c:v>8.1788111622270537E-2</c:v>
              </c:pt>
              <c:pt idx="13">
                <c:v>8.3889284309455789E-2</c:v>
              </c:pt>
              <c:pt idx="14">
                <c:v>8.5980862594805058E-2</c:v>
              </c:pt>
              <c:pt idx="15">
                <c:v>8.8062912043747707E-2</c:v>
              </c:pt>
              <c:pt idx="16">
                <c:v>9.0135497625663336E-2</c:v>
              </c:pt>
              <c:pt idx="17">
                <c:v>9.2198683720639746E-2</c:v>
              </c:pt>
              <c:pt idx="18">
                <c:v>9.4252534126139181E-2</c:v>
              </c:pt>
              <c:pt idx="19">
                <c:v>9.6297112063574192E-2</c:v>
              </c:pt>
              <c:pt idx="20">
                <c:v>9.8332480184794707E-2</c:v>
              </c:pt>
              <c:pt idx="21">
                <c:v>0.10035870057848761</c:v>
              </c:pt>
              <c:pt idx="22">
                <c:v>0.10237583477649018</c:v>
              </c:pt>
              <c:pt idx="23">
                <c:v>0.10438394376001899</c:v>
              </c:pt>
              <c:pt idx="24">
                <c:v>0.10638308796581505</c:v>
              </c:pt>
              <c:pt idx="25">
                <c:v>0.10837332729220719</c:v>
              </c:pt>
              <c:pt idx="26">
                <c:v>0.11035472110509417</c:v>
              </c:pt>
              <c:pt idx="27">
                <c:v>0.11232732824384779</c:v>
              </c:pt>
              <c:pt idx="28">
                <c:v>0.11429120702713701</c:v>
              </c:pt>
              <c:pt idx="29">
                <c:v>0.11624641525867536</c:v>
              </c:pt>
              <c:pt idx="30">
                <c:v>0.11819301023289226</c:v>
              </c:pt>
              <c:pt idx="31">
                <c:v>0.12013104874052953</c:v>
              </c:pt>
              <c:pt idx="32">
                <c:v>0.12206058707416435</c:v>
              </c:pt>
              <c:pt idx="33">
                <c:v>0.12398168103365947</c:v>
              </c:pt>
              <c:pt idx="34">
                <c:v>0.12589438593154237</c:v>
              </c:pt>
              <c:pt idx="35">
                <c:v>0.12779875659831386</c:v>
              </c:pt>
              <c:pt idx="36">
                <c:v>0.12969484738768741</c:v>
              </c:pt>
              <c:pt idx="37">
                <c:v>0.13158271218176074</c:v>
              </c:pt>
              <c:pt idx="38">
                <c:v>0.13346240439611923</c:v>
              </c:pt>
              <c:pt idx="39">
                <c:v>0.13533397698487457</c:v>
              </c:pt>
              <c:pt idx="40">
                <c:v>0.13719748244563709</c:v>
              </c:pt>
              <c:pt idx="41">
                <c:v>0.1390529728244245</c:v>
              </c:pt>
              <c:pt idx="42">
                <c:v>0.14090049972050728</c:v>
              </c:pt>
              <c:pt idx="43">
                <c:v>0.1427401142911921</c:v>
              </c:pt>
              <c:pt idx="44">
                <c:v>0.14457186725654309</c:v>
              </c:pt>
              <c:pt idx="45">
                <c:v>0.14639580890404383</c:v>
              </c:pt>
              <c:pt idx="46">
                <c:v>0.14821198909319913</c:v>
              </c:pt>
              <c:pt idx="47">
                <c:v>0.15002045726007809</c:v>
              </c:pt>
              <c:pt idx="48">
                <c:v>0.15182126242179997</c:v>
              </c:pt>
              <c:pt idx="49">
                <c:v>0.15361445318096265</c:v>
              </c:pt>
              <c:pt idx="50">
                <c:v>0.15540007773001516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B4EA-46F9-93F5-16A603A7E3A3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639.10892017987123</c:v>
              </c:pt>
            </c:numLit>
          </c:xVal>
          <c:yVal>
            <c:numLit>
              <c:formatCode>General</c:formatCode>
              <c:ptCount val="2"/>
              <c:pt idx="0">
                <c:v>0.15022086931583101</c:v>
              </c:pt>
              <c:pt idx="1">
                <c:v>0.15022086931583101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B4EA-46F9-93F5-16A603A7E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8480"/>
        <c:axId val="154727382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0.14618265799841645</c:v>
                </c:pt>
                <c:pt idx="1">
                  <c:v>0.11691750161319928</c:v>
                </c:pt>
                <c:pt idx="2">
                  <c:v>0.12139090252274146</c:v>
                </c:pt>
                <c:pt idx="3">
                  <c:v>0.13807048827876067</c:v>
                </c:pt>
                <c:pt idx="4">
                  <c:v>0.16600988996215435</c:v>
                </c:pt>
              </c:numLit>
            </c:plus>
            <c:minus>
              <c:numLit>
                <c:formatCode>General</c:formatCode>
                <c:ptCount val="5"/>
                <c:pt idx="0">
                  <c:v>5.8471895067454177E-2</c:v>
                </c:pt>
                <c:pt idx="1">
                  <c:v>2.2517159631090758E-2</c:v>
                </c:pt>
                <c:pt idx="2">
                  <c:v>4.7019465684448751E-2</c:v>
                </c:pt>
                <c:pt idx="3">
                  <c:v>6.9905043455971538E-2</c:v>
                </c:pt>
                <c:pt idx="4">
                  <c:v>8.797740019976244E-2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7.913479293062517E-2</c:v>
              </c:pt>
              <c:pt idx="1">
                <c:v>2.3758612497030172E-2</c:v>
              </c:pt>
              <c:pt idx="2">
                <c:v>6.35862653666808E-2</c:v>
              </c:pt>
              <c:pt idx="3">
                <c:v>0.11180679785330948</c:v>
              </c:pt>
              <c:pt idx="4">
                <c:v>0.14112334180073385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4EA-46F9-93F5-16A603A7E3A3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0.15022086931583101</c:v>
                </c:pt>
                <c:pt idx="1">
                  <c:v>0.15022086931583101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639.10892017987123</c:v>
              </c:pt>
            </c:numLit>
          </c:xVal>
          <c:yVal>
            <c:numLit>
              <c:formatCode>General</c:formatCode>
              <c:ptCount val="2"/>
              <c:pt idx="0">
                <c:v>0.15022086931583101</c:v>
              </c:pt>
              <c:pt idx="1">
                <c:v>0.15022086931583101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B4EA-46F9-93F5-16A603A7E3A3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0.15022086931583101</c:v>
                </c:pt>
                <c:pt idx="1">
                  <c:v>0.15022086931583101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257.54661477265034</c:v>
              </c:pt>
            </c:numLit>
          </c:xVal>
          <c:yVal>
            <c:numLit>
              <c:formatCode>General</c:formatCode>
              <c:ptCount val="2"/>
              <c:pt idx="0">
                <c:v>0.15022086931583101</c:v>
              </c:pt>
              <c:pt idx="1">
                <c:v>0.15022086931583101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B4EA-46F9-93F5-16A603A7E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8480"/>
        <c:axId val="1547273824"/>
      </c:scatterChart>
      <c:valAx>
        <c:axId val="705848480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3824"/>
        <c:crosses val="autoZero"/>
        <c:crossBetween val="midCat"/>
      </c:valAx>
      <c:valAx>
        <c:axId val="154727382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848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4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5.6363070002831403E-2</c:v>
              </c:pt>
              <c:pt idx="1">
                <c:v>5.8446247948604549E-2</c:v>
              </c:pt>
              <c:pt idx="2">
                <c:v>6.0524827059576083E-2</c:v>
              </c:pt>
              <c:pt idx="3">
                <c:v>6.2598817488158404E-2</c:v>
              </c:pt>
              <c:pt idx="4">
                <c:v>6.4668229364351251E-2</c:v>
              </c:pt>
              <c:pt idx="5">
                <c:v>6.6733072795791604E-2</c:v>
              </c:pt>
              <c:pt idx="6">
                <c:v>6.8793357867802399E-2</c:v>
              </c:pt>
              <c:pt idx="7">
                <c:v>7.0849094643442384E-2</c:v>
              </c:pt>
              <c:pt idx="8">
                <c:v>7.2900293163555147E-2</c:v>
              </c:pt>
              <c:pt idx="9">
                <c:v>7.4946963446817838E-2</c:v>
              </c:pt>
              <c:pt idx="10">
                <c:v>7.6989115489790413E-2</c:v>
              </c:pt>
              <c:pt idx="11">
                <c:v>7.9026759266964328E-2</c:v>
              </c:pt>
              <c:pt idx="12">
                <c:v>8.10599047308114E-2</c:v>
              </c:pt>
              <c:pt idx="13">
                <c:v>8.3088561811832162E-2</c:v>
              </c:pt>
              <c:pt idx="14">
                <c:v>8.5112740418604602E-2</c:v>
              </c:pt>
              <c:pt idx="15">
                <c:v>8.713245043783259E-2</c:v>
              </c:pt>
              <c:pt idx="16">
                <c:v>8.9147701734393792E-2</c:v>
              </c:pt>
              <c:pt idx="17">
                <c:v>9.1158504151388486E-2</c:v>
              </c:pt>
              <c:pt idx="18">
                <c:v>9.3164867510186877E-2</c:v>
              </c:pt>
              <c:pt idx="19">
                <c:v>9.5166801610477636E-2</c:v>
              </c:pt>
              <c:pt idx="20">
                <c:v>9.7164316230315628E-2</c:v>
              </c:pt>
              <c:pt idx="21">
                <c:v>9.9157421126169668E-2</c:v>
              </c:pt>
              <c:pt idx="22">
                <c:v>0.10114612603297005</c:v>
              </c:pt>
              <c:pt idx="23">
                <c:v>0.1031304406641561</c:v>
              </c:pt>
              <c:pt idx="24">
                <c:v>0.10511037471172387</c:v>
              </c:pt>
              <c:pt idx="25">
                <c:v>0.10708593784627321</c:v>
              </c:pt>
              <c:pt idx="26">
                <c:v>0.10905713971705511</c:v>
              </c:pt>
              <c:pt idx="27">
                <c:v>0.11102398995201895</c:v>
              </c:pt>
              <c:pt idx="28">
                <c:v>0.11298649815785927</c:v>
              </c:pt>
              <c:pt idx="29">
                <c:v>0.11494467392006272</c:v>
              </c:pt>
              <c:pt idx="30">
                <c:v>0.11689852680295525</c:v>
              </c:pt>
              <c:pt idx="31">
                <c:v>0.11884806634974823</c:v>
              </c:pt>
              <c:pt idx="32">
                <c:v>0.12079330208258582</c:v>
              </c:pt>
              <c:pt idx="33">
                <c:v>0.12273424350259052</c:v>
              </c:pt>
              <c:pt idx="34">
                <c:v>0.12467090008991048</c:v>
              </c:pt>
              <c:pt idx="35">
                <c:v>0.1266032813037653</c:v>
              </c:pt>
              <c:pt idx="36">
                <c:v>0.1285313965824923</c:v>
              </c:pt>
              <c:pt idx="37">
                <c:v>0.13045525534359281</c:v>
              </c:pt>
              <c:pt idx="38">
                <c:v>0.13237486698377801</c:v>
              </c:pt>
              <c:pt idx="39">
                <c:v>0.13429024087901473</c:v>
              </c:pt>
              <c:pt idx="40">
                <c:v>0.13620138638457141</c:v>
              </c:pt>
              <c:pt idx="41">
                <c:v>0.13810831283506386</c:v>
              </c:pt>
              <c:pt idx="42">
                <c:v>0.14001102954450059</c:v>
              </c:pt>
              <c:pt idx="43">
                <c:v>0.14190954580632861</c:v>
              </c:pt>
              <c:pt idx="44">
                <c:v>0.14380387089347843</c:v>
              </c:pt>
              <c:pt idx="45">
                <c:v>0.1456940140584099</c:v>
              </c:pt>
              <c:pt idx="46">
                <c:v>0.14757998453315679</c:v>
              </c:pt>
              <c:pt idx="47">
                <c:v>0.14946179152937253</c:v>
              </c:pt>
              <c:pt idx="48">
                <c:v>0.15133944423837442</c:v>
              </c:pt>
              <c:pt idx="49">
                <c:v>0.15321295183118927</c:v>
              </c:pt>
              <c:pt idx="50">
                <c:v>0.15508232345859785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6F3D-4AE3-8284-F2F789FEE504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646.73804848194118</c:v>
              </c:pt>
            </c:numLit>
          </c:xVal>
          <c:yVal>
            <c:numLit>
              <c:formatCode>General</c:formatCode>
              <c:ptCount val="2"/>
              <c:pt idx="0">
                <c:v>0.15072675654563805</c:v>
              </c:pt>
              <c:pt idx="1">
                <c:v>0.15072675654563805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6F3D-4AE3-8284-F2F789FEE504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276.75622765525935</c:v>
              </c:pt>
            </c:numLit>
          </c:xVal>
          <c:yVal>
            <c:numLit>
              <c:formatCode>General</c:formatCode>
              <c:ptCount val="2"/>
              <c:pt idx="0">
                <c:v>5.6363070002831403E-2</c:v>
              </c:pt>
              <c:pt idx="1">
                <c:v>0.15072675654563805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6F3D-4AE3-8284-F2F789FEE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50480"/>
        <c:axId val="154727424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0.14618265799841645</c:v>
                </c:pt>
                <c:pt idx="1">
                  <c:v>0.11691750161319928</c:v>
                </c:pt>
                <c:pt idx="2">
                  <c:v>0.12139090252274146</c:v>
                </c:pt>
                <c:pt idx="3">
                  <c:v>0.13807048827876067</c:v>
                </c:pt>
                <c:pt idx="4">
                  <c:v>0.16600988996215435</c:v>
                </c:pt>
              </c:numLit>
            </c:plus>
            <c:minus>
              <c:numLit>
                <c:formatCode>General</c:formatCode>
                <c:ptCount val="5"/>
                <c:pt idx="0">
                  <c:v>5.8471895067454177E-2</c:v>
                </c:pt>
                <c:pt idx="1">
                  <c:v>2.2517159631090758E-2</c:v>
                </c:pt>
                <c:pt idx="2">
                  <c:v>4.7019465684448751E-2</c:v>
                </c:pt>
                <c:pt idx="3">
                  <c:v>6.9905043455971538E-2</c:v>
                </c:pt>
                <c:pt idx="4">
                  <c:v>8.797740019976244E-2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7.913479293062517E-2</c:v>
              </c:pt>
              <c:pt idx="1">
                <c:v>2.3758612497030172E-2</c:v>
              </c:pt>
              <c:pt idx="2">
                <c:v>6.35862653666808E-2</c:v>
              </c:pt>
              <c:pt idx="3">
                <c:v>0.11180679785330948</c:v>
              </c:pt>
              <c:pt idx="4">
                <c:v>0.14112334180073385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F3D-4AE3-8284-F2F789FEE504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0.15072675654563805</c:v>
                </c:pt>
                <c:pt idx="1">
                  <c:v>0.15072675654563805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646.73804848194118</c:v>
              </c:pt>
            </c:numLit>
          </c:xVal>
          <c:yVal>
            <c:numLit>
              <c:formatCode>General</c:formatCode>
              <c:ptCount val="2"/>
              <c:pt idx="0">
                <c:v>0.15072675654563805</c:v>
              </c:pt>
              <c:pt idx="1">
                <c:v>0.15072675654563805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6F3D-4AE3-8284-F2F789FEE504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0.15072675654563805</c:v>
                </c:pt>
                <c:pt idx="1">
                  <c:v>0.15072675654563805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276.75622765525935</c:v>
              </c:pt>
            </c:numLit>
          </c:xVal>
          <c:yVal>
            <c:numLit>
              <c:formatCode>General</c:formatCode>
              <c:ptCount val="2"/>
              <c:pt idx="0">
                <c:v>0.15072675654563805</c:v>
              </c:pt>
              <c:pt idx="1">
                <c:v>0.15072675654563805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6F3D-4AE3-8284-F2F789FEE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50480"/>
        <c:axId val="1547274240"/>
      </c:scatterChart>
      <c:valAx>
        <c:axId val="705850480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4240"/>
        <c:crosses val="autoZero"/>
        <c:crossBetween val="midCat"/>
      </c:valAx>
      <c:valAx>
        <c:axId val="15472742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3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5.6363068964412101E-2</c:v>
              </c:pt>
              <c:pt idx="1">
                <c:v>5.8446247026423676E-2</c:v>
              </c:pt>
              <c:pt idx="2">
                <c:v>6.0524826253125504E-2</c:v>
              </c:pt>
              <c:pt idx="3">
                <c:v>6.2598816796931661E-2</c:v>
              </c:pt>
              <c:pt idx="4">
                <c:v>6.4668228787843479E-2</c:v>
              </c:pt>
              <c:pt idx="5">
                <c:v>6.6733072333499621E-2</c:v>
              </c:pt>
              <c:pt idx="6">
                <c:v>6.8793357519224801E-2</c:v>
              </c:pt>
              <c:pt idx="7">
                <c:v>7.0849094408079474E-2</c:v>
              </c:pt>
              <c:pt idx="8">
                <c:v>7.2900293040908601E-2</c:v>
              </c:pt>
              <c:pt idx="9">
                <c:v>7.4946963436391206E-2</c:v>
              </c:pt>
              <c:pt idx="10">
                <c:v>7.6989115591088744E-2</c:v>
              </c:pt>
              <c:pt idx="11">
                <c:v>7.902675947949446E-2</c:v>
              </c:pt>
              <c:pt idx="12">
                <c:v>8.1059905054081643E-2</c:v>
              </c:pt>
              <c:pt idx="13">
                <c:v>8.3088562245352507E-2</c:v>
              </c:pt>
              <c:pt idx="14">
                <c:v>8.5112740961886868E-2</c:v>
              </c:pt>
              <c:pt idx="15">
                <c:v>8.7132451090389917E-2</c:v>
              </c:pt>
              <c:pt idx="16">
                <c:v>8.9147702495741166E-2</c:v>
              </c:pt>
              <c:pt idx="17">
                <c:v>9.1158505021042197E-2</c:v>
              </c:pt>
              <c:pt idx="18">
                <c:v>9.316486848766517E-2</c:v>
              </c:pt>
              <c:pt idx="19">
                <c:v>9.5166802695300229E-2</c:v>
              </c:pt>
              <c:pt idx="20">
                <c:v>9.7164317422003793E-2</c:v>
              </c:pt>
              <c:pt idx="21">
                <c:v>9.9157422424246244E-2</c:v>
              </c:pt>
              <c:pt idx="22">
                <c:v>0.10114612743695942</c:v>
              </c:pt>
              <c:pt idx="23">
                <c:v>0.10313044217358439</c:v>
              </c:pt>
              <c:pt idx="24">
                <c:v>0.10511037632611869</c:v>
              </c:pt>
              <c:pt idx="25">
                <c:v>0.10708593956516387</c:v>
              </c:pt>
              <c:pt idx="26">
                <c:v>0.10905714153997229</c:v>
              </c:pt>
              <c:pt idx="27">
                <c:v>0.1110239918784949</c:v>
              </c:pt>
              <c:pt idx="28">
                <c:v>0.11298650018742792</c:v>
              </c:pt>
              <c:pt idx="29">
                <c:v>0.1149446760522596</c:v>
              </c:pt>
              <c:pt idx="30">
                <c:v>0.11689852903731715</c:v>
              </c:pt>
              <c:pt idx="31">
                <c:v>0.11884806868581385</c:v>
              </c:pt>
              <c:pt idx="32">
                <c:v>0.12079330451989512</c:v>
              </c:pt>
              <c:pt idx="33">
                <c:v>0.12273424604068511</c:v>
              </c:pt>
              <c:pt idx="34">
                <c:v>0.12467090272833353</c:v>
              </c:pt>
              <c:pt idx="35">
                <c:v>0.12660328404206148</c:v>
              </c:pt>
              <c:pt idx="36">
                <c:v>0.12853139942020789</c:v>
              </c:pt>
              <c:pt idx="37">
                <c:v>0.13045525828027538</c:v>
              </c:pt>
              <c:pt idx="38">
                <c:v>0.1323748700189768</c:v>
              </c:pt>
              <c:pt idx="39">
                <c:v>0.13429024401228043</c:v>
              </c:pt>
              <c:pt idx="40">
                <c:v>0.13620138961545633</c:v>
              </c:pt>
              <c:pt idx="41">
                <c:v>0.13810831616312158</c:v>
              </c:pt>
              <c:pt idx="42">
                <c:v>0.14001103296928644</c:v>
              </c:pt>
              <c:pt idx="43">
                <c:v>0.14190954932739913</c:v>
              </c:pt>
              <c:pt idx="44">
                <c:v>0.143803874510392</c:v>
              </c:pt>
              <c:pt idx="45">
                <c:v>0.14569401777072613</c:v>
              </c:pt>
              <c:pt idx="46">
                <c:v>0.14757998834043684</c:v>
              </c:pt>
              <c:pt idx="47">
                <c:v>0.14946179543117899</c:v>
              </c:pt>
              <c:pt idx="48">
                <c:v>0.15133944823427137</c:v>
              </c:pt>
              <c:pt idx="49">
                <c:v>0.15321295592074236</c:v>
              </c:pt>
              <c:pt idx="50">
                <c:v>0.15508232764137389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93C9-4BC8-9282-79B01B1AF92B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646.73804848194118</c:v>
              </c:pt>
            </c:numLit>
          </c:xVal>
          <c:yVal>
            <c:numLit>
              <c:formatCode>General</c:formatCode>
              <c:ptCount val="2"/>
              <c:pt idx="0">
                <c:v>0.15072676051085782</c:v>
              </c:pt>
              <c:pt idx="1">
                <c:v>0.15072676051085782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93C9-4BC8-9282-79B01B1AF92B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276.74823514967562</c:v>
              </c:pt>
            </c:numLit>
          </c:xVal>
          <c:yVal>
            <c:numLit>
              <c:formatCode>General</c:formatCode>
              <c:ptCount val="2"/>
              <c:pt idx="0">
                <c:v>5.6363068964412101E-2</c:v>
              </c:pt>
              <c:pt idx="1">
                <c:v>0.15072676051085782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93C9-4BC8-9282-79B01B1AF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5280"/>
        <c:axId val="154727964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0.14618265799841645</c:v>
                </c:pt>
                <c:pt idx="1">
                  <c:v>0.11691750161319928</c:v>
                </c:pt>
                <c:pt idx="2">
                  <c:v>0.12139090252274146</c:v>
                </c:pt>
                <c:pt idx="3">
                  <c:v>0.13807048827876067</c:v>
                </c:pt>
                <c:pt idx="4">
                  <c:v>0.16600988996215435</c:v>
                </c:pt>
              </c:numLit>
            </c:plus>
            <c:minus>
              <c:numLit>
                <c:formatCode>General</c:formatCode>
                <c:ptCount val="5"/>
                <c:pt idx="0">
                  <c:v>5.8471895067454177E-2</c:v>
                </c:pt>
                <c:pt idx="1">
                  <c:v>2.2517159631090758E-2</c:v>
                </c:pt>
                <c:pt idx="2">
                  <c:v>4.7019465684448751E-2</c:v>
                </c:pt>
                <c:pt idx="3">
                  <c:v>6.9905043455971538E-2</c:v>
                </c:pt>
                <c:pt idx="4">
                  <c:v>8.797740019976244E-2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7.913479293062517E-2</c:v>
              </c:pt>
              <c:pt idx="1">
                <c:v>2.3758612497030172E-2</c:v>
              </c:pt>
              <c:pt idx="2">
                <c:v>6.35862653666808E-2</c:v>
              </c:pt>
              <c:pt idx="3">
                <c:v>0.11180679785330948</c:v>
              </c:pt>
              <c:pt idx="4">
                <c:v>0.14112334180073385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3C9-4BC8-9282-79B01B1AF92B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0.15072676051085782</c:v>
                </c:pt>
                <c:pt idx="1">
                  <c:v>0.15072676051085782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646.73804848194118</c:v>
              </c:pt>
            </c:numLit>
          </c:xVal>
          <c:yVal>
            <c:numLit>
              <c:formatCode>General</c:formatCode>
              <c:ptCount val="2"/>
              <c:pt idx="0">
                <c:v>0.15072676051085782</c:v>
              </c:pt>
              <c:pt idx="1">
                <c:v>0.15072676051085782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3C9-4BC8-9282-79B01B1AF92B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0.15072676051085782</c:v>
                </c:pt>
                <c:pt idx="1">
                  <c:v>0.15072676051085782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276.74823514967562</c:v>
              </c:pt>
            </c:numLit>
          </c:xVal>
          <c:yVal>
            <c:numLit>
              <c:formatCode>General</c:formatCode>
              <c:ptCount val="2"/>
              <c:pt idx="0">
                <c:v>0.15072676051085782</c:v>
              </c:pt>
              <c:pt idx="1">
                <c:v>0.15072676051085782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3C9-4BC8-9282-79B01B1AF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5280"/>
        <c:axId val="1547279648"/>
      </c:scatterChart>
      <c:valAx>
        <c:axId val="705845280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9648"/>
        <c:crosses val="autoZero"/>
        <c:crossBetween val="midCat"/>
      </c:valAx>
      <c:valAx>
        <c:axId val="15472796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845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2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5.6363079136292002E-2</c:v>
              </c:pt>
              <c:pt idx="1">
                <c:v>5.8446256603737659E-2</c:v>
              </c:pt>
              <c:pt idx="2">
                <c:v>6.0524835238449232E-2</c:v>
              </c:pt>
              <c:pt idx="3">
                <c:v>6.2598825192831997E-2</c:v>
              </c:pt>
              <c:pt idx="4">
                <c:v>6.46682365968793E-2</c:v>
              </c:pt>
              <c:pt idx="5">
                <c:v>6.6733079558221109E-2</c:v>
              </c:pt>
              <c:pt idx="6">
                <c:v>6.8793364162173687E-2</c:v>
              </c:pt>
              <c:pt idx="7">
                <c:v>7.0849100471789161E-2</c:v>
              </c:pt>
              <c:pt idx="8">
                <c:v>7.2900298527904209E-2</c:v>
              </c:pt>
              <c:pt idx="9">
                <c:v>7.4946968349189513E-2</c:v>
              </c:pt>
              <c:pt idx="10">
                <c:v>7.6989119932198216E-2</c:v>
              </c:pt>
              <c:pt idx="11">
                <c:v>7.9026763251415291E-2</c:v>
              </c:pt>
              <c:pt idx="12">
                <c:v>8.1059908259305757E-2</c:v>
              </c:pt>
              <c:pt idx="13">
                <c:v>8.3088564886363653E-2</c:v>
              </c:pt>
              <c:pt idx="14">
                <c:v>8.5112743041160399E-2</c:v>
              </c:pt>
              <c:pt idx="15">
                <c:v>8.7132452610393332E-2</c:v>
              </c:pt>
              <c:pt idx="16">
                <c:v>8.9147703458933469E-2</c:v>
              </c:pt>
              <c:pt idx="17">
                <c:v>9.1158505429874553E-2</c:v>
              </c:pt>
              <c:pt idx="18">
                <c:v>9.3164868344580362E-2</c:v>
              </c:pt>
              <c:pt idx="19">
                <c:v>9.5166802002733156E-2</c:v>
              </c:pt>
              <c:pt idx="20">
                <c:v>9.7164316182381305E-2</c:v>
              </c:pt>
              <c:pt idx="21">
                <c:v>9.9157420639987046E-2</c:v>
              </c:pt>
              <c:pt idx="22">
                <c:v>0.10114612511047419</c:v>
              </c:pt>
              <c:pt idx="23">
                <c:v>0.10313043930727599</c:v>
              </c:pt>
              <c:pt idx="24">
                <c:v>0.1051103729223818</c:v>
              </c:pt>
              <c:pt idx="25">
                <c:v>0.10708593562638521</c:v>
              </c:pt>
              <c:pt idx="26">
                <c:v>0.10905713706853094</c:v>
              </c:pt>
              <c:pt idx="27">
                <c:v>0.11102398687676178</c:v>
              </c:pt>
              <c:pt idx="28">
                <c:v>0.11298649465776617</c:v>
              </c:pt>
              <c:pt idx="29">
                <c:v>0.11494466999702452</c:v>
              </c:pt>
              <c:pt idx="30">
                <c:v>0.11689852245885629</c:v>
              </c:pt>
              <c:pt idx="31">
                <c:v>0.1188480615864668</c:v>
              </c:pt>
              <c:pt idx="32">
                <c:v>0.12079329690199367</c:v>
              </c:pt>
              <c:pt idx="33">
                <c:v>0.12273423790655362</c:v>
              </c:pt>
              <c:pt idx="34">
                <c:v>0.12467089408028818</c:v>
              </c:pt>
              <c:pt idx="35">
                <c:v>0.12660327488241108</c:v>
              </c:pt>
              <c:pt idx="36">
                <c:v>0.12853138975125328</c:v>
              </c:pt>
              <c:pt idx="37">
                <c:v>0.13045524810431008</c:v>
              </c:pt>
              <c:pt idx="38">
                <c:v>0.13237485933828633</c:v>
              </c:pt>
              <c:pt idx="39">
                <c:v>0.13429023282914293</c:v>
              </c:pt>
              <c:pt idx="40">
                <c:v>0.13620137793214215</c:v>
              </c:pt>
              <c:pt idx="41">
                <c:v>0.13810830398189378</c:v>
              </c:pt>
              <c:pt idx="42">
                <c:v>0.14001102029240026</c:v>
              </c:pt>
              <c:pt idx="43">
                <c:v>0.14190953615710244</c:v>
              </c:pt>
              <c:pt idx="44">
                <c:v>0.14380386084892502</c:v>
              </c:pt>
              <c:pt idx="45">
                <c:v>0.14569400362032162</c:v>
              </c:pt>
              <c:pt idx="46">
                <c:v>0.14757997370332027</c:v>
              </c:pt>
              <c:pt idx="47">
                <c:v>0.14946178030956814</c:v>
              </c:pt>
              <c:pt idx="48">
                <c:v>0.15133943263037683</c:v>
              </c:pt>
              <c:pt idx="49">
                <c:v>0.15321293983676709</c:v>
              </c:pt>
              <c:pt idx="50">
                <c:v>0.1550823110795137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CD99-4E92-B8C8-AE9D1BD558CB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646.73821020126343</c:v>
              </c:pt>
            </c:numLit>
          </c:xVal>
          <c:yVal>
            <c:numLit>
              <c:formatCode>General</c:formatCode>
              <c:ptCount val="2"/>
              <c:pt idx="0">
                <c:v>0.15072676743898578</c:v>
              </c:pt>
              <c:pt idx="1">
                <c:v>0.15072676743898578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CD99-4E92-B8C8-AE9D1BD558CB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276.74349502864919</c:v>
              </c:pt>
            </c:numLit>
          </c:xVal>
          <c:yVal>
            <c:numLit>
              <c:formatCode>General</c:formatCode>
              <c:ptCount val="2"/>
              <c:pt idx="0">
                <c:v>5.6363079136292002E-2</c:v>
              </c:pt>
              <c:pt idx="1">
                <c:v>0.15072676743898578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CD99-4E92-B8C8-AE9D1BD55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7280"/>
        <c:axId val="154728339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0.14618265799841645</c:v>
                </c:pt>
                <c:pt idx="1">
                  <c:v>0.11691750161319928</c:v>
                </c:pt>
                <c:pt idx="2">
                  <c:v>0.12139090252274146</c:v>
                </c:pt>
                <c:pt idx="3">
                  <c:v>0.13807048827876067</c:v>
                </c:pt>
                <c:pt idx="4">
                  <c:v>0.16600988996215435</c:v>
                </c:pt>
              </c:numLit>
            </c:plus>
            <c:minus>
              <c:numLit>
                <c:formatCode>General</c:formatCode>
                <c:ptCount val="5"/>
                <c:pt idx="0">
                  <c:v>5.8471895067454177E-2</c:v>
                </c:pt>
                <c:pt idx="1">
                  <c:v>2.2517159631090758E-2</c:v>
                </c:pt>
                <c:pt idx="2">
                  <c:v>4.7019465684448751E-2</c:v>
                </c:pt>
                <c:pt idx="3">
                  <c:v>6.9905043455971538E-2</c:v>
                </c:pt>
                <c:pt idx="4">
                  <c:v>8.797740019976244E-2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7.913479293062517E-2</c:v>
              </c:pt>
              <c:pt idx="1">
                <c:v>2.3758612497030172E-2</c:v>
              </c:pt>
              <c:pt idx="2">
                <c:v>6.35862653666808E-2</c:v>
              </c:pt>
              <c:pt idx="3">
                <c:v>0.11180679785330948</c:v>
              </c:pt>
              <c:pt idx="4">
                <c:v>0.14112334180073385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CD99-4E92-B8C8-AE9D1BD558CB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0.15072676743898578</c:v>
                </c:pt>
                <c:pt idx="1">
                  <c:v>0.15072676743898578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646.73821020126343</c:v>
              </c:pt>
            </c:numLit>
          </c:xVal>
          <c:yVal>
            <c:numLit>
              <c:formatCode>General</c:formatCode>
              <c:ptCount val="2"/>
              <c:pt idx="0">
                <c:v>0.15072676743898578</c:v>
              </c:pt>
              <c:pt idx="1">
                <c:v>0.15072676743898578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D99-4E92-B8C8-AE9D1BD558CB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0.15072676743898578</c:v>
                </c:pt>
                <c:pt idx="1">
                  <c:v>0.15072676743898578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276.74349502864919</c:v>
              </c:pt>
            </c:numLit>
          </c:xVal>
          <c:yVal>
            <c:numLit>
              <c:formatCode>General</c:formatCode>
              <c:ptCount val="2"/>
              <c:pt idx="0">
                <c:v>0.15072676743898578</c:v>
              </c:pt>
              <c:pt idx="1">
                <c:v>0.15072676743898578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CD99-4E92-B8C8-AE9D1BD55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7280"/>
        <c:axId val="1547283392"/>
      </c:scatterChart>
      <c:valAx>
        <c:axId val="705847280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83392"/>
        <c:crosses val="autoZero"/>
        <c:crossBetween val="midCat"/>
      </c:valAx>
      <c:valAx>
        <c:axId val="15472833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847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1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5.6363103295977802E-2</c:v>
              </c:pt>
              <c:pt idx="1">
                <c:v>5.8446279595658415E-2</c:v>
              </c:pt>
              <c:pt idx="2">
                <c:v>6.0524857067643066E-2</c:v>
              </c:pt>
              <c:pt idx="3">
                <c:v>6.2598845864320726E-2</c:v>
              </c:pt>
              <c:pt idx="4">
                <c:v>6.4668256115667858E-2</c:v>
              </c:pt>
              <c:pt idx="5">
                <c:v>6.6733097929298241E-2</c:v>
              </c:pt>
              <c:pt idx="6">
                <c:v>6.879338139051161E-2</c:v>
              </c:pt>
              <c:pt idx="7">
                <c:v>7.0849116562343828E-2</c:v>
              </c:pt>
              <c:pt idx="8">
                <c:v>7.2900313485615209E-2</c:v>
              </c:pt>
              <c:pt idx="9">
                <c:v>7.4946982178980201E-2</c:v>
              </c:pt>
              <c:pt idx="10">
                <c:v>7.6989132638975583E-2</c:v>
              </c:pt>
              <c:pt idx="11">
                <c:v>7.9026774840070355E-2</c:v>
              </c:pt>
              <c:pt idx="12">
                <c:v>8.1059918734713257E-2</c:v>
              </c:pt>
              <c:pt idx="13">
                <c:v>8.3088574253382466E-2</c:v>
              </c:pt>
              <c:pt idx="14">
                <c:v>8.5112751304633208E-2</c:v>
              </c:pt>
              <c:pt idx="15">
                <c:v>8.7132459775146776E-2</c:v>
              </c:pt>
              <c:pt idx="16">
                <c:v>8.9147709529778393E-2</c:v>
              </c:pt>
              <c:pt idx="17">
                <c:v>9.115851041160597E-2</c:v>
              </c:pt>
              <c:pt idx="18">
                <c:v>9.3164872241977309E-2</c:v>
              </c:pt>
              <c:pt idx="19">
                <c:v>9.5166804820558795E-2</c:v>
              </c:pt>
              <c:pt idx="20">
                <c:v>9.716431792538327E-2</c:v>
              </c:pt>
              <c:pt idx="21">
                <c:v>9.9157421312897107E-2</c:v>
              </c:pt>
              <c:pt idx="22">
                <c:v>0.10114612471800867</c:v>
              </c:pt>
              <c:pt idx="23">
                <c:v>0.10313043785413525</c:v>
              </c:pt>
              <c:pt idx="24">
                <c:v>0.105110370413251</c:v>
              </c:pt>
              <c:pt idx="25">
                <c:v>0.10708593206593395</c:v>
              </c:pt>
              <c:pt idx="26">
                <c:v>0.10905713246141302</c:v>
              </c:pt>
              <c:pt idx="27">
                <c:v>0.11102398122761603</c:v>
              </c:pt>
              <c:pt idx="28">
                <c:v>0.11298648797121569</c:v>
              </c:pt>
              <c:pt idx="29">
                <c:v>0.11494466227767712</c:v>
              </c:pt>
              <c:pt idx="30">
                <c:v>0.11689851371130472</c:v>
              </c:pt>
              <c:pt idx="31">
                <c:v>0.11884805181528832</c:v>
              </c:pt>
              <c:pt idx="32">
                <c:v>0.12079328611175058</c:v>
              </c:pt>
              <c:pt idx="33">
                <c:v>0.12273422610179266</c:v>
              </c:pt>
              <c:pt idx="34">
                <c:v>0.12467088126554154</c:v>
              </c:pt>
              <c:pt idx="35">
                <c:v>0.1266032610621953</c:v>
              </c:pt>
              <c:pt idx="36">
                <c:v>0.12853137493007036</c:v>
              </c:pt>
              <c:pt idx="37">
                <c:v>0.13045523228664679</c:v>
              </c:pt>
              <c:pt idx="38">
                <c:v>0.13237484252861467</c:v>
              </c:pt>
              <c:pt idx="39">
                <c:v>0.13429021503191974</c:v>
              </c:pt>
              <c:pt idx="40">
                <c:v>0.13620135915180981</c:v>
              </c:pt>
              <c:pt idx="41">
                <c:v>0.13810828422287943</c:v>
              </c:pt>
              <c:pt idx="42">
                <c:v>0.14001099955911661</c:v>
              </c:pt>
              <c:pt idx="43">
                <c:v>0.14190951445394745</c:v>
              </c:pt>
              <c:pt idx="44">
                <c:v>0.14380383818028186</c:v>
              </c:pt>
              <c:pt idx="45">
                <c:v>0.14569397999055897</c:v>
              </c:pt>
              <c:pt idx="46">
                <c:v>0.14757994911679201</c:v>
              </c:pt>
              <c:pt idx="47">
                <c:v>0.14946175477061382</c:v>
              </c:pt>
              <c:pt idx="48">
                <c:v>0.15133940614332134</c:v>
              </c:pt>
              <c:pt idx="49">
                <c:v>0.15321291240592105</c:v>
              </c:pt>
              <c:pt idx="50">
                <c:v>0.15508228270917335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2A2-41E4-9A87-FB4159341996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646.73853363990781</c:v>
              </c:pt>
            </c:numLit>
          </c:xVal>
          <c:yVal>
            <c:numLit>
              <c:formatCode>General</c:formatCode>
              <c:ptCount val="2"/>
              <c:pt idx="0">
                <c:v>0.15072678601057343</c:v>
              </c:pt>
              <c:pt idx="1">
                <c:v>0.15072678601057343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2A2-41E4-9A87-FB4159341996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276.74869102755321</c:v>
              </c:pt>
            </c:numLit>
          </c:xVal>
          <c:yVal>
            <c:numLit>
              <c:formatCode>General</c:formatCode>
              <c:ptCount val="2"/>
              <c:pt idx="0">
                <c:v>5.6363103295977802E-2</c:v>
              </c:pt>
              <c:pt idx="1">
                <c:v>0.15072678601057343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32A2-41E4-9A87-FB4159341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5280"/>
        <c:axId val="154727715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0.14618265799841645</c:v>
                </c:pt>
                <c:pt idx="1">
                  <c:v>0.11691750161319928</c:v>
                </c:pt>
                <c:pt idx="2">
                  <c:v>0.12139090252274146</c:v>
                </c:pt>
                <c:pt idx="3">
                  <c:v>0.13807048827876067</c:v>
                </c:pt>
                <c:pt idx="4">
                  <c:v>0.16600988996215435</c:v>
                </c:pt>
              </c:numLit>
            </c:plus>
            <c:minus>
              <c:numLit>
                <c:formatCode>General</c:formatCode>
                <c:ptCount val="5"/>
                <c:pt idx="0">
                  <c:v>5.8471895067454177E-2</c:v>
                </c:pt>
                <c:pt idx="1">
                  <c:v>2.2517159631090758E-2</c:v>
                </c:pt>
                <c:pt idx="2">
                  <c:v>4.7019465684448751E-2</c:v>
                </c:pt>
                <c:pt idx="3">
                  <c:v>6.9905043455971538E-2</c:v>
                </c:pt>
                <c:pt idx="4">
                  <c:v>8.797740019976244E-2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7.913479293062517E-2</c:v>
              </c:pt>
              <c:pt idx="1">
                <c:v>2.3758612497030172E-2</c:v>
              </c:pt>
              <c:pt idx="2">
                <c:v>6.35862653666808E-2</c:v>
              </c:pt>
              <c:pt idx="3">
                <c:v>0.11180679785330948</c:v>
              </c:pt>
              <c:pt idx="4">
                <c:v>0.14112334180073385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2A2-41E4-9A87-FB4159341996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0.15072678601057343</c:v>
                </c:pt>
                <c:pt idx="1">
                  <c:v>0.15072678601057343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646.73853363990781</c:v>
              </c:pt>
            </c:numLit>
          </c:xVal>
          <c:yVal>
            <c:numLit>
              <c:formatCode>General</c:formatCode>
              <c:ptCount val="2"/>
              <c:pt idx="0">
                <c:v>0.15072678601057343</c:v>
              </c:pt>
              <c:pt idx="1">
                <c:v>0.15072678601057343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2A2-41E4-9A87-FB4159341996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0.15072678601057343</c:v>
                </c:pt>
                <c:pt idx="1">
                  <c:v>0.15072678601057343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276.74869102755321</c:v>
              </c:pt>
            </c:numLit>
          </c:xVal>
          <c:yVal>
            <c:numLit>
              <c:formatCode>General</c:formatCode>
              <c:ptCount val="2"/>
              <c:pt idx="0">
                <c:v>0.15072678601057343</c:v>
              </c:pt>
              <c:pt idx="1">
                <c:v>0.15072678601057343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2A2-41E4-9A87-FB4159341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5280"/>
        <c:axId val="1547277152"/>
      </c:scatterChart>
      <c:valAx>
        <c:axId val="705845280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7152"/>
        <c:crosses val="autoZero"/>
        <c:crossBetween val="midCat"/>
      </c:valAx>
      <c:valAx>
        <c:axId val="154727715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845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Weibull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5.6359477528062897E-2</c:v>
              </c:pt>
              <c:pt idx="1">
                <c:v>5.844278478407075E-2</c:v>
              </c:pt>
              <c:pt idx="2">
                <c:v>6.0521492651837351E-2</c:v>
              </c:pt>
              <c:pt idx="3">
                <c:v>6.2595611285588562E-2</c:v>
              </c:pt>
              <c:pt idx="4">
                <c:v>6.466515081713238E-2</c:v>
              </c:pt>
              <c:pt idx="5">
                <c:v>6.6730121355908223E-2</c:v>
              </c:pt>
              <c:pt idx="6">
                <c:v>6.8790532989036826E-2</c:v>
              </c:pt>
              <c:pt idx="7">
                <c:v>7.0846395781369226E-2</c:v>
              </c:pt>
              <c:pt idx="8">
                <c:v>7.2897719775535663E-2</c:v>
              </c:pt>
              <c:pt idx="9">
                <c:v>7.4944514991995226E-2</c:v>
              </c:pt>
              <c:pt idx="10">
                <c:v>7.6986791429084434E-2</c:v>
              </c:pt>
              <c:pt idx="11">
                <c:v>7.9024559063066158E-2</c:v>
              </c:pt>
              <c:pt idx="12">
                <c:v>8.1057827848178082E-2</c:v>
              </c:pt>
              <c:pt idx="13">
                <c:v>8.3086607716681832E-2</c:v>
              </c:pt>
              <c:pt idx="14">
                <c:v>8.5110908578911293E-2</c:v>
              </c:pt>
              <c:pt idx="15">
                <c:v>8.7130740323320743E-2</c:v>
              </c:pt>
              <c:pt idx="16">
                <c:v>8.9146112816533507E-2</c:v>
              </c:pt>
              <c:pt idx="17">
                <c:v>9.1157035903390068E-2</c:v>
              </c:pt>
              <c:pt idx="18">
                <c:v>9.316351940699609E-2</c:v>
              </c:pt>
              <c:pt idx="19">
                <c:v>9.5165573128770345E-2</c:v>
              </c:pt>
              <c:pt idx="20">
                <c:v>9.7163206848492875E-2</c:v>
              </c:pt>
              <c:pt idx="21">
                <c:v>9.9156430324352368E-2</c:v>
              </c:pt>
              <c:pt idx="22">
                <c:v>0.10114525329299402</c:v>
              </c:pt>
              <c:pt idx="23">
                <c:v>0.10312968546956733</c:v>
              </c:pt>
              <c:pt idx="24">
                <c:v>0.10510973654777311</c:v>
              </c:pt>
              <c:pt idx="25">
                <c:v>0.10708541619991128</c:v>
              </c:pt>
              <c:pt idx="26">
                <c:v>0.10905673407692748</c:v>
              </c:pt>
              <c:pt idx="27">
                <c:v>0.11102369980846115</c:v>
              </c:pt>
              <c:pt idx="28">
                <c:v>0.11298632300289174</c:v>
              </c:pt>
              <c:pt idx="29">
                <c:v>0.11494461324738597</c:v>
              </c:pt>
              <c:pt idx="30">
                <c:v>0.11689858010794477</c:v>
              </c:pt>
              <c:pt idx="31">
                <c:v>0.11884823312944971</c:v>
              </c:pt>
              <c:pt idx="32">
                <c:v>0.12079358183570987</c:v>
              </c:pt>
              <c:pt idx="33">
                <c:v>0.12273463572950846</c:v>
              </c:pt>
              <c:pt idx="34">
                <c:v>0.12467140429264895</c:v>
              </c:pt>
              <c:pt idx="35">
                <c:v>0.12660389698600133</c:v>
              </c:pt>
              <c:pt idx="36">
                <c:v>0.12853212324954874</c:v>
              </c:pt>
              <c:pt idx="37">
                <c:v>0.13045609250243326</c:v>
              </c:pt>
              <c:pt idx="38">
                <c:v>0.13237581414300212</c:v>
              </c:pt>
              <c:pt idx="39">
                <c:v>0.1342912975488533</c:v>
              </c:pt>
              <c:pt idx="40">
                <c:v>0.13620255207688167</c:v>
              </c:pt>
              <c:pt idx="41">
                <c:v>0.13810958706332455</c:v>
              </c:pt>
              <c:pt idx="42">
                <c:v>0.14001241182380736</c:v>
              </c:pt>
              <c:pt idx="43">
                <c:v>0.14191103565338903</c:v>
              </c:pt>
              <c:pt idx="44">
                <c:v>0.14380546782660752</c:v>
              </c:pt>
              <c:pt idx="45">
                <c:v>0.14569571759752503</c:v>
              </c:pt>
              <c:pt idx="46">
                <c:v>0.14758179419977324</c:v>
              </c:pt>
              <c:pt idx="47">
                <c:v>0.14946370684659854</c:v>
              </c:pt>
              <c:pt idx="48">
                <c:v>0.15134146473090682</c:v>
              </c:pt>
              <c:pt idx="49">
                <c:v>0.15321507702530851</c:v>
              </c:pt>
              <c:pt idx="50">
                <c:v>0.15508455288216333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45D0-4360-8BBA-E3E90E8277AC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646.70037266188592</c:v>
              </c:pt>
            </c:numLit>
          </c:xVal>
          <c:yVal>
            <c:numLit>
              <c:formatCode>General</c:formatCode>
              <c:ptCount val="2"/>
              <c:pt idx="0">
                <c:v>0.15072352977525669</c:v>
              </c:pt>
              <c:pt idx="1">
                <c:v>0.15072352977525669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45D0-4360-8BBA-E3E90E827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8080"/>
        <c:axId val="154727881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0.14618265799841645</c:v>
                </c:pt>
                <c:pt idx="1">
                  <c:v>0.11691750161319928</c:v>
                </c:pt>
                <c:pt idx="2">
                  <c:v>0.12139090252274146</c:v>
                </c:pt>
                <c:pt idx="3">
                  <c:v>0.13807048827876067</c:v>
                </c:pt>
                <c:pt idx="4">
                  <c:v>0.16600988996215435</c:v>
                </c:pt>
              </c:numLit>
            </c:plus>
            <c:minus>
              <c:numLit>
                <c:formatCode>General</c:formatCode>
                <c:ptCount val="5"/>
                <c:pt idx="0">
                  <c:v>5.8471895067454177E-2</c:v>
                </c:pt>
                <c:pt idx="1">
                  <c:v>2.2517159631090758E-2</c:v>
                </c:pt>
                <c:pt idx="2">
                  <c:v>4.7019465684448751E-2</c:v>
                </c:pt>
                <c:pt idx="3">
                  <c:v>6.9905043455971538E-2</c:v>
                </c:pt>
                <c:pt idx="4">
                  <c:v>8.797740019976244E-2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7.913479293062517E-2</c:v>
              </c:pt>
              <c:pt idx="1">
                <c:v>2.3758612497030172E-2</c:v>
              </c:pt>
              <c:pt idx="2">
                <c:v>6.35862653666808E-2</c:v>
              </c:pt>
              <c:pt idx="3">
                <c:v>0.11180679785330948</c:v>
              </c:pt>
              <c:pt idx="4">
                <c:v>0.14112334180073385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45D0-4360-8BBA-E3E90E8277AC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0.15072352977525669</c:v>
                </c:pt>
                <c:pt idx="1">
                  <c:v>0.15072352977525669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646.70037266188592</c:v>
              </c:pt>
            </c:numLit>
          </c:xVal>
          <c:yVal>
            <c:numLit>
              <c:formatCode>General</c:formatCode>
              <c:ptCount val="2"/>
              <c:pt idx="0">
                <c:v>0.15072352977525669</c:v>
              </c:pt>
              <c:pt idx="1">
                <c:v>0.15072352977525669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45D0-4360-8BBA-E3E90E8277AC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0.15072352977525669</c:v>
                </c:pt>
                <c:pt idx="1">
                  <c:v>0.15072352977525669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276.76601542224984</c:v>
              </c:pt>
            </c:numLit>
          </c:xVal>
          <c:yVal>
            <c:numLit>
              <c:formatCode>General</c:formatCode>
              <c:ptCount val="2"/>
              <c:pt idx="0">
                <c:v>0.15072352977525669</c:v>
              </c:pt>
              <c:pt idx="1">
                <c:v>0.15072352977525669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45D0-4360-8BBA-E3E90E827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48080"/>
        <c:axId val="1547278816"/>
      </c:scatterChart>
      <c:valAx>
        <c:axId val="705848080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8816"/>
        <c:crosses val="autoZero"/>
        <c:crossBetween val="midCat"/>
      </c:valAx>
      <c:valAx>
        <c:axId val="154727881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848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358140</xdr:colOff>
      <xdr:row>0</xdr:row>
      <xdr:rowOff>38100</xdr:rowOff>
    </xdr:from>
    <xdr:ext cx="4191000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38500" y="38100"/>
          <a:ext cx="4191000" cy="781111"/>
        </a:xfrm>
        <a:prstGeom prst="rect">
          <a:avLst/>
        </a:prstGeom>
        <a:solidFill>
          <a:srgbClr val="0070C0"/>
        </a:solidFill>
      </xdr:spPr>
      <xdr:txBody>
        <a:bodyPr wrap="square" lIns="91440" tIns="45720" rIns="91440" bIns="45720" anchor="t">
          <a:spAutoFit/>
        </a:bodyPr>
        <a:lstStyle/>
        <a:p>
          <a:pPr algn="ctr"/>
          <a:r>
            <a:rPr lang="en-US" sz="4400" b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Summary</a:t>
          </a:r>
          <a:endParaRPr lang="en-US" sz="4400" b="0" cap="none" spc="0">
            <a:ln w="0"/>
            <a:solidFill>
              <a:schemeClr val="bg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171450</xdr:rowOff>
        </xdr:from>
        <xdr:to>
          <xdr:col>11</xdr:col>
          <xdr:colOff>466725</xdr:colOff>
          <xdr:row>0</xdr:row>
          <xdr:rowOff>676275</xdr:rowOff>
        </xdr:to>
        <xdr:sp macro="" textlink="">
          <xdr:nvSpPr>
            <xdr:cNvPr id="1029" name="loadAnalysisBt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314325</xdr:rowOff>
        </xdr:from>
        <xdr:to>
          <xdr:col>11</xdr:col>
          <xdr:colOff>752475</xdr:colOff>
          <xdr:row>2</xdr:row>
          <xdr:rowOff>133350</xdr:rowOff>
        </xdr:to>
        <xdr:sp macro="" textlink="">
          <xdr:nvSpPr>
            <xdr:cNvPr id="1030" name="loadAnalysisBt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200025</xdr:colOff>
          <xdr:row>0</xdr:row>
          <xdr:rowOff>200025</xdr:rowOff>
        </xdr:from>
        <xdr:to>
          <xdr:col>12</xdr:col>
          <xdr:colOff>923925</xdr:colOff>
          <xdr:row>0</xdr:row>
          <xdr:rowOff>666750</xdr:rowOff>
        </xdr:to>
        <xdr:sp macro="" textlink="">
          <xdr:nvSpPr>
            <xdr:cNvPr id="1031" name="selectUIPath_Bt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449580</xdr:colOff>
      <xdr:row>0</xdr:row>
      <xdr:rowOff>144780</xdr:rowOff>
    </xdr:from>
    <xdr:to>
      <xdr:col>3</xdr:col>
      <xdr:colOff>30482</xdr:colOff>
      <xdr:row>0</xdr:row>
      <xdr:rowOff>698769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" y="144780"/>
          <a:ext cx="2011682" cy="553989"/>
        </a:xfrm>
        <a:prstGeom prst="rect">
          <a:avLst/>
        </a:prstGeom>
      </xdr:spPr>
    </xdr:pic>
    <xdr:clientData/>
  </xdr:twoCellAnchor>
  <xdr:twoCellAnchor editAs="absolute">
    <xdr:from>
      <xdr:col>0</xdr:col>
      <xdr:colOff>99060</xdr:colOff>
      <xdr:row>0</xdr:row>
      <xdr:rowOff>7620</xdr:rowOff>
    </xdr:from>
    <xdr:to>
      <xdr:col>1</xdr:col>
      <xdr:colOff>342900</xdr:colOff>
      <xdr:row>0</xdr:row>
      <xdr:rowOff>844244</xdr:rowOff>
    </xdr:to>
    <xdr:pic>
      <xdr:nvPicPr>
        <xdr:cNvPr id="10" name="Picture 9" descr="https://wiki.seg.org/images/3/35/Epa_logo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7620"/>
          <a:ext cx="85344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14</xdr:row>
      <xdr:rowOff>0</xdr:rowOff>
    </xdr:from>
    <xdr:to>
      <xdr:col>24</xdr:col>
      <xdr:colOff>431800</xdr:colOff>
      <xdr:row>22</xdr:row>
      <xdr:rowOff>9525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813970D0-D4D6-46CE-BB65-67BE03AEB8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C241B365-C4DF-4F8A-AC75-FDCCCB4C5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4337" name="loadAnalysisBtn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8EE9BE7A-B7A7-4F3D-8383-92CE6F558D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4338" name="selectUIPath_Btn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C500D59D-9C6D-4E4E-A178-B2EAE493BA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8AB60C-B424-4D21-8BFC-9006F69B1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666750</xdr:colOff>
      <xdr:row>56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2DE0A644-76B0-4124-BFAD-04B3082B12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C2B2FEF7-A17F-4197-9C69-900BFE68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5361" name="loadAnalysisBtn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ABECED5E-A8C5-47A5-ACA9-193221E3F0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5362" name="selectUIPath_Btn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A0E4E820-9601-4911-A819-ECC91F97ED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F78DBF-54A9-4F7C-94D1-D3337B622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E4F6ABFD-82F6-43D3-9FB5-D50A8E31E0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AB9C12CA-F507-40A9-B7E2-2FAF8EE6E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6385" name="loadAnalysisBtn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316E96F-DBE4-4DA4-A467-6FE1DADFB6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6386" name="selectUIPath_Btn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BB6680D6-DE77-4BB4-A173-E815EF0D5C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CB241E1-4E05-4E73-931C-2C77899E4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666750</xdr:colOff>
      <xdr:row>56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AF9265F5-3373-4B6A-A678-7956A0E082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CCDEE598-7D79-4823-9F46-EDD132191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6145" name="loadAnalysisBt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3666B02D-85B3-4B5E-9582-1F97962C79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6146" name="selectUIPath_Btn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F3955E3D-DCEA-4AA6-9596-167646BE9D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D240C1-A290-46AC-A6EA-8C35464BC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666750</xdr:colOff>
      <xdr:row>58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D3F1FB3E-7F1D-464D-8A6E-3DDDDA194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11B1F615-2327-460F-B23F-08E3220F5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7169" name="loadAnalysisBtn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8E6F3B1D-5FC4-4DFD-BB75-3F786EE0A9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7170" name="selectUIPath_Btn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BAEFA724-5219-4E39-ABA5-C2DAF2A8F4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A5CE621-3698-4060-B43A-5A79A99CC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DFDB747E-BF15-4B5A-BD07-2DA1C6E6DB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ED5F0082-9866-4BC3-BE9C-29EFE8720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8193" name="loadAnalysisBtn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4B3BF741-B3C6-4A08-AA4D-20F9D57DD9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8194" name="selectUIPath_Btn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6FF35B54-C895-442B-AF1C-40F1EE2DBA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091B43E-FE89-4041-98E3-4D7DCF0E3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8C8B2A8-1F31-4F83-B275-918AFD2E68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555D6599-D881-454E-8768-B79829FD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9217" name="loadAnalysisBt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45632456-E222-4689-9F45-387F5BE146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9218" name="selectUIPath_Bt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A697C8EB-DF38-4936-8BD6-FC72CFFE34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1D7C87F-0FBB-4598-91A4-885004CE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8</xdr:col>
      <xdr:colOff>666750</xdr:colOff>
      <xdr:row>60</xdr:row>
      <xdr:rowOff>174625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9E661C43-FF53-477A-9359-531D31ED44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7441F117-DCDC-4E2D-842B-B1DAAA636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0241" name="loadAnalysisBt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E019B740-7F0F-4E38-AFB5-5F42E665E8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0242" name="selectUIPath_Btn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6F65F89A-6430-4E33-88E0-8176771581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AFA7DD1-01E8-473B-B350-C1AA97818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8</xdr:col>
      <xdr:colOff>666750</xdr:colOff>
      <xdr:row>59</xdr:row>
      <xdr:rowOff>174625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55FD7CBB-21C6-4801-95DA-2D613D3CE6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DE89A0D0-D36E-4A3B-B993-7766D0816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1265" name="loadAnalysisBt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4455E979-7504-41ED-8A58-C400AB0784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1266" name="selectUIPath_Bt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48EC98D7-E6D2-456B-8BC0-C67F8C88A6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03F6A90-8613-482E-887D-6D5DCD31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666750</xdr:colOff>
      <xdr:row>58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5CEF0D77-BAC0-44DB-8F6A-21EA2F7985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CCE7E0E8-3055-42AB-92DC-78ACFD25F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2289" name="loadAnalysisBt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980DF60-35A1-4AB1-9BEF-5A486D7302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2290" name="selectUIPath_Btn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1814E0DD-85DB-47A7-8336-1321AB1AE4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E6B1B6-1583-4930-950B-C9B1DC7EE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8CF5DE0E-8551-411C-B61A-3212E289C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4C86667F-758F-48BF-AFC0-A16F3C9D6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3313" name="loadAnalysisBtn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D4A6DEBD-7C18-422F-8F7D-5759065F25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3314" name="selectUIPath_Btn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792A51C5-7700-4301-B003-052E674813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8382CD4-93C4-47C6-8CD4-2273E7AF5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6BD85752-6A8B-410F-A08A-7E0605A102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1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idden"/>
  <dimension ref="A1:T84"/>
  <sheetViews>
    <sheetView workbookViewId="0">
      <selection activeCell="N46" sqref="N46:S66"/>
    </sheetView>
  </sheetViews>
  <sheetFormatPr defaultRowHeight="15" x14ac:dyDescent="0.25"/>
  <cols>
    <col min="1" max="1" width="19.140625" bestFit="1" customWidth="1"/>
    <col min="3" max="3" width="10" customWidth="1"/>
    <col min="6" max="6" width="16" bestFit="1" customWidth="1"/>
    <col min="7" max="7" width="13.5703125" bestFit="1" customWidth="1"/>
    <col min="8" max="8" width="8.7109375" bestFit="1" customWidth="1"/>
    <col min="9" max="9" width="16.85546875" bestFit="1" customWidth="1"/>
    <col min="10" max="10" width="14.42578125" bestFit="1" customWidth="1"/>
    <col min="11" max="11" width="16" customWidth="1"/>
    <col min="12" max="12" width="12.7109375" bestFit="1" customWidth="1"/>
    <col min="13" max="13" width="13.85546875" customWidth="1"/>
    <col min="14" max="14" width="15.5703125" customWidth="1"/>
    <col min="15" max="15" width="12.85546875" bestFit="1" customWidth="1"/>
    <col min="18" max="18" width="13.28515625" customWidth="1"/>
  </cols>
  <sheetData>
    <row r="1" spans="1:17" x14ac:dyDescent="0.25">
      <c r="A1" s="7" t="s">
        <v>132</v>
      </c>
      <c r="B1" s="6">
        <v>5</v>
      </c>
      <c r="F1" s="75" t="s">
        <v>11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</row>
    <row r="2" spans="1:17" x14ac:dyDescent="0.25">
      <c r="A2" s="7" t="s">
        <v>0</v>
      </c>
      <c r="B2" s="6"/>
      <c r="F2" s="7" t="s">
        <v>94</v>
      </c>
      <c r="G2" s="7" t="s">
        <v>95</v>
      </c>
      <c r="H2" s="7" t="s">
        <v>5</v>
      </c>
      <c r="I2" s="7" t="s">
        <v>3</v>
      </c>
      <c r="J2" s="12" t="s">
        <v>27</v>
      </c>
      <c r="K2" s="7" t="s">
        <v>96</v>
      </c>
      <c r="L2" s="7" t="s">
        <v>97</v>
      </c>
      <c r="M2" s="7" t="s">
        <v>4</v>
      </c>
      <c r="N2" s="7" t="s">
        <v>13</v>
      </c>
      <c r="O2" s="7" t="s">
        <v>28</v>
      </c>
      <c r="P2" s="7" t="s">
        <v>101</v>
      </c>
      <c r="Q2" s="7" t="s">
        <v>102</v>
      </c>
    </row>
    <row r="3" spans="1:17" x14ac:dyDescent="0.25">
      <c r="A3" s="7" t="s">
        <v>1</v>
      </c>
      <c r="B3" s="6" t="s">
        <v>141</v>
      </c>
      <c r="F3" s="9" t="s">
        <v>143</v>
      </c>
      <c r="G3" s="9" t="s">
        <v>144</v>
      </c>
      <c r="H3" s="9" t="s">
        <v>145</v>
      </c>
      <c r="I3" s="9" t="s">
        <v>145</v>
      </c>
      <c r="J3" s="9"/>
      <c r="K3" s="9" t="s">
        <v>146</v>
      </c>
      <c r="L3" s="9" t="s">
        <v>147</v>
      </c>
      <c r="M3" s="9" t="s">
        <v>148</v>
      </c>
      <c r="N3" s="9" t="s">
        <v>148</v>
      </c>
      <c r="O3" s="9" t="s">
        <v>148</v>
      </c>
      <c r="P3" s="9" t="s">
        <v>149</v>
      </c>
      <c r="Q3" s="9" t="s">
        <v>150</v>
      </c>
    </row>
    <row r="4" spans="1:17" x14ac:dyDescent="0.25">
      <c r="A4" s="7" t="s">
        <v>2</v>
      </c>
      <c r="B4" s="6">
        <v>2</v>
      </c>
      <c r="C4" s="7" t="s">
        <v>133</v>
      </c>
      <c r="D4" s="6" t="s">
        <v>140</v>
      </c>
    </row>
    <row r="5" spans="1:17" x14ac:dyDescent="0.25">
      <c r="A5" s="7" t="s">
        <v>66</v>
      </c>
      <c r="B5" s="6" t="s">
        <v>142</v>
      </c>
      <c r="C5" s="7" t="s">
        <v>130</v>
      </c>
      <c r="D5" s="6" t="s">
        <v>151</v>
      </c>
    </row>
    <row r="6" spans="1:17" x14ac:dyDescent="0.25">
      <c r="A6">
        <v>1</v>
      </c>
      <c r="B6" s="73" t="s">
        <v>12</v>
      </c>
      <c r="C6" s="74"/>
      <c r="D6" s="74"/>
      <c r="E6" s="74"/>
      <c r="F6" s="7" t="s">
        <v>9</v>
      </c>
      <c r="G6" s="7" t="s">
        <v>7</v>
      </c>
      <c r="H6" s="7" t="s">
        <v>8</v>
      </c>
      <c r="I6" s="7" t="s">
        <v>10</v>
      </c>
      <c r="J6" s="7" t="s">
        <v>99</v>
      </c>
      <c r="K6" s="7" t="s">
        <v>106</v>
      </c>
      <c r="L6" s="7" t="s">
        <v>29</v>
      </c>
      <c r="M6" s="7" t="s">
        <v>98</v>
      </c>
      <c r="N6" s="8" t="s">
        <v>14</v>
      </c>
      <c r="O6" s="11"/>
    </row>
    <row r="7" spans="1:17" x14ac:dyDescent="0.25">
      <c r="A7">
        <v>1</v>
      </c>
      <c r="B7" s="10" t="s">
        <v>152</v>
      </c>
      <c r="C7" s="10"/>
      <c r="D7" s="10"/>
      <c r="E7" s="10"/>
      <c r="F7" s="10">
        <v>1</v>
      </c>
      <c r="G7" s="10" t="s">
        <v>152</v>
      </c>
      <c r="H7" s="10">
        <v>3</v>
      </c>
      <c r="I7" s="10" t="s">
        <v>156</v>
      </c>
      <c r="J7" s="10">
        <v>1</v>
      </c>
      <c r="K7" s="10">
        <v>1</v>
      </c>
      <c r="L7">
        <v>0</v>
      </c>
      <c r="N7" s="7" t="s">
        <v>15</v>
      </c>
      <c r="O7">
        <v>1</v>
      </c>
    </row>
    <row r="8" spans="1:17" x14ac:dyDescent="0.25">
      <c r="B8" s="10" t="s">
        <v>153</v>
      </c>
      <c r="C8" s="10"/>
      <c r="D8" s="10"/>
      <c r="E8" s="10"/>
      <c r="N8" s="6" t="s">
        <v>16</v>
      </c>
      <c r="O8" s="9">
        <v>1</v>
      </c>
    </row>
    <row r="9" spans="1:17" x14ac:dyDescent="0.25">
      <c r="B9" s="10" t="s">
        <v>41</v>
      </c>
      <c r="C9" s="10" t="s">
        <v>154</v>
      </c>
      <c r="D9" s="10" t="s">
        <v>155</v>
      </c>
      <c r="E9" s="10"/>
      <c r="N9" s="6" t="s">
        <v>17</v>
      </c>
      <c r="O9" s="9">
        <v>1</v>
      </c>
    </row>
    <row r="10" spans="1:17" x14ac:dyDescent="0.25">
      <c r="B10" s="10" t="s">
        <v>41</v>
      </c>
      <c r="C10" s="10" t="s">
        <v>154</v>
      </c>
      <c r="D10" s="10" t="s">
        <v>155</v>
      </c>
      <c r="E10" s="10"/>
      <c r="N10" s="6" t="s">
        <v>30</v>
      </c>
      <c r="O10" s="9">
        <v>0.01</v>
      </c>
    </row>
    <row r="11" spans="1:17" x14ac:dyDescent="0.25">
      <c r="B11" s="10">
        <v>0</v>
      </c>
      <c r="C11" s="10">
        <v>37.909999999999997</v>
      </c>
      <c r="D11" s="10">
        <v>3</v>
      </c>
      <c r="E11" s="10"/>
      <c r="N11" s="6" t="s">
        <v>19</v>
      </c>
      <c r="O11" s="9">
        <v>0.95</v>
      </c>
    </row>
    <row r="12" spans="1:17" x14ac:dyDescent="0.25">
      <c r="B12" s="10">
        <v>17.600000000000001</v>
      </c>
      <c r="C12" s="10">
        <v>42.09</v>
      </c>
      <c r="D12" s="10">
        <v>1</v>
      </c>
      <c r="E12" s="10"/>
      <c r="N12" s="6" t="s">
        <v>20</v>
      </c>
      <c r="O12" s="9">
        <v>1</v>
      </c>
    </row>
    <row r="13" spans="1:17" x14ac:dyDescent="0.25">
      <c r="B13" s="10">
        <v>57.5</v>
      </c>
      <c r="C13" s="10">
        <v>47.18</v>
      </c>
      <c r="D13" s="10">
        <v>3</v>
      </c>
      <c r="E13" s="10"/>
      <c r="N13" s="6" t="s">
        <v>21</v>
      </c>
      <c r="O13" s="9">
        <v>1</v>
      </c>
    </row>
    <row r="14" spans="1:17" x14ac:dyDescent="0.25">
      <c r="B14" s="10">
        <v>188.5</v>
      </c>
      <c r="C14" s="10">
        <v>44.72</v>
      </c>
      <c r="D14" s="10">
        <v>5</v>
      </c>
      <c r="E14" s="10"/>
      <c r="N14" s="6" t="s">
        <v>100</v>
      </c>
      <c r="O14" s="9">
        <v>1</v>
      </c>
    </row>
    <row r="15" spans="1:17" x14ac:dyDescent="0.25">
      <c r="B15" s="10">
        <v>678.3</v>
      </c>
      <c r="C15" s="10">
        <v>35.43</v>
      </c>
      <c r="D15" s="10">
        <v>5</v>
      </c>
      <c r="E15" s="10"/>
      <c r="N15" s="6" t="s">
        <v>18</v>
      </c>
      <c r="O15" s="9">
        <v>0</v>
      </c>
    </row>
    <row r="16" spans="1:17" x14ac:dyDescent="0.25">
      <c r="B16" s="10"/>
      <c r="C16" s="10"/>
      <c r="D16" s="10"/>
      <c r="E16" s="10"/>
      <c r="N16" s="6"/>
      <c r="O16" s="10"/>
    </row>
    <row r="17" spans="2:15" x14ac:dyDescent="0.25">
      <c r="B17" s="10"/>
      <c r="C17" s="10"/>
      <c r="D17" s="10"/>
      <c r="E17" s="10"/>
      <c r="N17" s="7" t="s">
        <v>22</v>
      </c>
      <c r="O17">
        <v>1</v>
      </c>
    </row>
    <row r="18" spans="2:15" x14ac:dyDescent="0.25">
      <c r="B18" s="10"/>
      <c r="C18" s="10"/>
      <c r="D18" s="10"/>
      <c r="E18" s="10"/>
      <c r="N18" s="6" t="s">
        <v>23</v>
      </c>
      <c r="O18" s="9">
        <v>1</v>
      </c>
    </row>
    <row r="19" spans="2:15" x14ac:dyDescent="0.25">
      <c r="B19" s="10"/>
      <c r="C19" s="10"/>
      <c r="D19" s="10"/>
      <c r="E19" s="10"/>
      <c r="N19" s="6" t="s">
        <v>24</v>
      </c>
      <c r="O19" s="9">
        <v>0.1</v>
      </c>
    </row>
    <row r="20" spans="2:15" x14ac:dyDescent="0.25">
      <c r="B20" s="10"/>
      <c r="C20" s="10"/>
      <c r="D20" s="10"/>
      <c r="E20" s="10"/>
      <c r="N20" s="6" t="s">
        <v>19</v>
      </c>
      <c r="O20" s="9">
        <v>0.95</v>
      </c>
    </row>
    <row r="21" spans="2:15" x14ac:dyDescent="0.25">
      <c r="B21" s="10"/>
      <c r="C21" s="10"/>
      <c r="D21" s="10"/>
      <c r="E21" s="10"/>
      <c r="N21" s="6" t="s">
        <v>63</v>
      </c>
      <c r="O21" s="9">
        <v>1</v>
      </c>
    </row>
    <row r="22" spans="2:15" x14ac:dyDescent="0.25">
      <c r="B22" s="10"/>
      <c r="C22" s="10"/>
      <c r="D22" s="10"/>
      <c r="E22" s="10"/>
      <c r="N22" s="6" t="s">
        <v>18</v>
      </c>
      <c r="O22" s="9">
        <v>-9999</v>
      </c>
    </row>
    <row r="23" spans="2:15" x14ac:dyDescent="0.25">
      <c r="B23" s="10"/>
      <c r="C23" s="10"/>
      <c r="D23" s="10"/>
      <c r="E23" s="10"/>
      <c r="N23" s="6"/>
    </row>
    <row r="24" spans="2:15" x14ac:dyDescent="0.25">
      <c r="B24" s="10"/>
      <c r="C24" s="10"/>
      <c r="D24" s="10"/>
      <c r="E24" s="10"/>
      <c r="N24" s="7" t="s">
        <v>25</v>
      </c>
      <c r="O24">
        <v>1</v>
      </c>
    </row>
    <row r="25" spans="2:15" x14ac:dyDescent="0.25">
      <c r="B25" s="10"/>
      <c r="C25" s="10"/>
      <c r="D25" s="10"/>
      <c r="E25" s="10"/>
      <c r="N25" s="6" t="s">
        <v>23</v>
      </c>
      <c r="O25" s="9">
        <v>1</v>
      </c>
    </row>
    <row r="26" spans="2:15" x14ac:dyDescent="0.25">
      <c r="N26" s="6" t="s">
        <v>24</v>
      </c>
      <c r="O26" s="9">
        <v>0.1</v>
      </c>
    </row>
    <row r="27" spans="2:15" x14ac:dyDescent="0.25">
      <c r="N27" s="6" t="s">
        <v>19</v>
      </c>
      <c r="O27" s="9">
        <v>0.95</v>
      </c>
    </row>
    <row r="28" spans="2:15" x14ac:dyDescent="0.25">
      <c r="N28" s="6"/>
    </row>
    <row r="29" spans="2:15" x14ac:dyDescent="0.25">
      <c r="N29" s="7" t="s">
        <v>6</v>
      </c>
      <c r="O29">
        <v>1</v>
      </c>
    </row>
    <row r="30" spans="2:15" x14ac:dyDescent="0.25">
      <c r="N30" s="6" t="s">
        <v>23</v>
      </c>
      <c r="O30" s="9">
        <v>1</v>
      </c>
    </row>
    <row r="31" spans="2:15" x14ac:dyDescent="0.25">
      <c r="N31" s="6" t="s">
        <v>24</v>
      </c>
      <c r="O31" s="9">
        <v>0.1</v>
      </c>
    </row>
    <row r="32" spans="2:15" x14ac:dyDescent="0.25">
      <c r="N32" s="6" t="s">
        <v>19</v>
      </c>
      <c r="O32" s="9">
        <v>0.95</v>
      </c>
    </row>
    <row r="33" spans="14:20" x14ac:dyDescent="0.25">
      <c r="N33" s="6" t="s">
        <v>26</v>
      </c>
      <c r="O33" s="9">
        <v>1</v>
      </c>
    </row>
    <row r="34" spans="14:20" x14ac:dyDescent="0.25">
      <c r="N34" s="11" t="s">
        <v>63</v>
      </c>
      <c r="O34" s="9">
        <v>1</v>
      </c>
    </row>
    <row r="35" spans="14:20" x14ac:dyDescent="0.25">
      <c r="N35" s="6" t="s">
        <v>18</v>
      </c>
      <c r="O35" s="9">
        <v>-9999</v>
      </c>
    </row>
    <row r="36" spans="14:20" x14ac:dyDescent="0.25">
      <c r="N36" s="6" t="s">
        <v>103</v>
      </c>
      <c r="O36" s="9">
        <v>1000</v>
      </c>
    </row>
    <row r="37" spans="14:20" x14ac:dyDescent="0.25">
      <c r="N37" s="11" t="s">
        <v>105</v>
      </c>
      <c r="O37" s="9">
        <v>1</v>
      </c>
    </row>
    <row r="38" spans="14:20" x14ac:dyDescent="0.25">
      <c r="N38" s="6" t="s">
        <v>104</v>
      </c>
      <c r="O38" s="9">
        <v>-9999</v>
      </c>
    </row>
    <row r="41" spans="14:20" x14ac:dyDescent="0.25">
      <c r="N41" s="7" t="s">
        <v>68</v>
      </c>
    </row>
    <row r="42" spans="14:20" x14ac:dyDescent="0.25">
      <c r="N42" s="6" t="b">
        <v>1</v>
      </c>
    </row>
    <row r="43" spans="14:20" x14ac:dyDescent="0.25">
      <c r="N43" s="6" t="b">
        <v>0</v>
      </c>
    </row>
    <row r="44" spans="14:20" x14ac:dyDescent="0.25">
      <c r="N44" s="6">
        <v>3</v>
      </c>
    </row>
    <row r="46" spans="14:20" x14ac:dyDescent="0.25">
      <c r="N46" s="6" t="s">
        <v>157</v>
      </c>
      <c r="O46" s="6" t="s">
        <v>157</v>
      </c>
      <c r="P46" s="6" t="s">
        <v>157</v>
      </c>
      <c r="Q46" s="6" t="s">
        <v>158</v>
      </c>
      <c r="R46" s="6" t="s">
        <v>159</v>
      </c>
      <c r="S46" s="6" t="s">
        <v>160</v>
      </c>
      <c r="T46" s="6"/>
    </row>
    <row r="47" spans="14:20" x14ac:dyDescent="0.25">
      <c r="N47" s="6" t="s">
        <v>157</v>
      </c>
      <c r="O47" s="6" t="s">
        <v>157</v>
      </c>
      <c r="P47" s="6" t="s">
        <v>157</v>
      </c>
      <c r="Q47" s="6" t="s">
        <v>158</v>
      </c>
      <c r="R47" s="6" t="s">
        <v>159</v>
      </c>
      <c r="S47" s="6" t="s">
        <v>161</v>
      </c>
      <c r="T47" s="6"/>
    </row>
    <row r="48" spans="14:20" x14ac:dyDescent="0.25">
      <c r="N48" s="6" t="s">
        <v>162</v>
      </c>
      <c r="O48" s="6" t="s">
        <v>162</v>
      </c>
      <c r="P48" s="6" t="s">
        <v>162</v>
      </c>
      <c r="Q48" s="6" t="s">
        <v>158</v>
      </c>
      <c r="R48" s="6" t="s">
        <v>163</v>
      </c>
      <c r="S48" s="6" t="s">
        <v>164</v>
      </c>
      <c r="T48" s="6"/>
    </row>
    <row r="49" spans="14:20" x14ac:dyDescent="0.25">
      <c r="N49" s="6" t="s">
        <v>157</v>
      </c>
      <c r="O49" s="6" t="s">
        <v>157</v>
      </c>
      <c r="P49" s="6" t="s">
        <v>157</v>
      </c>
      <c r="Q49" s="6" t="s">
        <v>158</v>
      </c>
      <c r="R49" s="6" t="s">
        <v>159</v>
      </c>
      <c r="S49" s="6" t="s">
        <v>165</v>
      </c>
      <c r="T49" s="6"/>
    </row>
    <row r="50" spans="14:20" x14ac:dyDescent="0.25">
      <c r="N50" s="6" t="s">
        <v>157</v>
      </c>
      <c r="O50" s="6" t="s">
        <v>162</v>
      </c>
      <c r="P50" s="6" t="s">
        <v>162</v>
      </c>
      <c r="Q50" s="6">
        <v>0.05</v>
      </c>
      <c r="R50" s="6" t="s">
        <v>166</v>
      </c>
      <c r="S50" s="6" t="str">
        <f>"Constant variance test failed (Test 2 p-value &lt; "&amp;Q50&amp;")"</f>
        <v>Constant variance test failed (Test 2 p-value &lt; 0.05)</v>
      </c>
      <c r="T50" s="6"/>
    </row>
    <row r="51" spans="14:20" x14ac:dyDescent="0.25">
      <c r="N51" s="6" t="s">
        <v>157</v>
      </c>
      <c r="O51" s="6" t="s">
        <v>162</v>
      </c>
      <c r="P51" s="6" t="s">
        <v>162</v>
      </c>
      <c r="Q51" s="6">
        <v>0.05</v>
      </c>
      <c r="R51" s="6" t="s">
        <v>166</v>
      </c>
      <c r="S51" s="6" t="str">
        <f>"Non-constant variance test failed (Test 3 p-value &lt; "&amp;Q51&amp;")"</f>
        <v>Non-constant variance test failed (Test 3 p-value &lt; 0.05)</v>
      </c>
      <c r="T51" s="6"/>
    </row>
    <row r="52" spans="14:20" x14ac:dyDescent="0.25">
      <c r="N52" s="6" t="s">
        <v>157</v>
      </c>
      <c r="O52" s="6" t="s">
        <v>157</v>
      </c>
      <c r="P52" s="6" t="s">
        <v>157</v>
      </c>
      <c r="Q52" s="6">
        <v>0.1</v>
      </c>
      <c r="R52" s="6" t="s">
        <v>166</v>
      </c>
      <c r="S52" s="6" t="str">
        <f>"Goodness of fit p-value &lt; "&amp;Q52</f>
        <v>Goodness of fit p-value &lt; 0.1</v>
      </c>
      <c r="T52" s="6"/>
    </row>
    <row r="53" spans="14:20" x14ac:dyDescent="0.25">
      <c r="N53" s="6" t="s">
        <v>162</v>
      </c>
      <c r="O53" s="6" t="s">
        <v>157</v>
      </c>
      <c r="P53" s="6" t="s">
        <v>162</v>
      </c>
      <c r="Q53" s="6">
        <v>0.05</v>
      </c>
      <c r="R53" s="6" t="s">
        <v>166</v>
      </c>
      <c r="S53" s="6" t="str">
        <f>"Goodness of fit p-value &lt; "&amp;Q53</f>
        <v>Goodness of fit p-value &lt; 0.05</v>
      </c>
      <c r="T53" s="6"/>
    </row>
    <row r="54" spans="14:20" x14ac:dyDescent="0.25">
      <c r="N54" s="6" t="s">
        <v>157</v>
      </c>
      <c r="O54" s="6" t="s">
        <v>157</v>
      </c>
      <c r="P54" s="6" t="s">
        <v>157</v>
      </c>
      <c r="Q54" s="6">
        <v>20</v>
      </c>
      <c r="R54" s="6" t="s">
        <v>166</v>
      </c>
      <c r="S54" s="6" t="str">
        <f>"BMD/BMDL ratio &gt; "&amp;Q54</f>
        <v>BMD/BMDL ratio &gt; 20</v>
      </c>
      <c r="T54" s="6"/>
    </row>
    <row r="55" spans="14:20" x14ac:dyDescent="0.25">
      <c r="N55" s="6" t="s">
        <v>157</v>
      </c>
      <c r="O55" s="6" t="s">
        <v>157</v>
      </c>
      <c r="P55" s="6" t="s">
        <v>157</v>
      </c>
      <c r="Q55" s="6">
        <v>3</v>
      </c>
      <c r="R55" s="6" t="s">
        <v>163</v>
      </c>
      <c r="S55" s="6" t="str">
        <f>"BMD/BMDL ratio &gt; "&amp;Q55</f>
        <v>BMD/BMDL ratio &gt; 3</v>
      </c>
      <c r="T55" s="6"/>
    </row>
    <row r="56" spans="14:20" x14ac:dyDescent="0.25">
      <c r="N56" s="6" t="s">
        <v>157</v>
      </c>
      <c r="O56" s="6" t="s">
        <v>157</v>
      </c>
      <c r="P56" s="6" t="s">
        <v>157</v>
      </c>
      <c r="Q56" s="6">
        <v>2</v>
      </c>
      <c r="R56" s="6" t="s">
        <v>166</v>
      </c>
      <c r="S56" s="6" t="str">
        <f>"|Residual for Dose Group Near BMD| &gt; "&amp;Q56</f>
        <v>|Residual for Dose Group Near BMD| &gt; 2</v>
      </c>
      <c r="T56" s="6"/>
    </row>
    <row r="57" spans="14:20" x14ac:dyDescent="0.25">
      <c r="N57" s="6" t="s">
        <v>162</v>
      </c>
      <c r="O57" s="6" t="s">
        <v>162</v>
      </c>
      <c r="P57" s="6" t="s">
        <v>162</v>
      </c>
      <c r="Q57" s="6" t="s">
        <v>158</v>
      </c>
      <c r="R57" s="6" t="s">
        <v>163</v>
      </c>
      <c r="S57" s="6" t="s">
        <v>167</v>
      </c>
      <c r="T57" s="6"/>
    </row>
    <row r="58" spans="14:20" x14ac:dyDescent="0.25">
      <c r="N58" s="6" t="s">
        <v>157</v>
      </c>
      <c r="O58" s="6" t="s">
        <v>157</v>
      </c>
      <c r="P58" s="6" t="s">
        <v>157</v>
      </c>
      <c r="Q58" s="6">
        <v>1</v>
      </c>
      <c r="R58" s="6" t="s">
        <v>163</v>
      </c>
      <c r="S58" s="6" t="str">
        <f>IF(Q58&lt;&gt;1,"BMD " &amp;Q58&amp;"x higher than maximum dose","BMD higher than maximum dose")</f>
        <v>BMD higher than maximum dose</v>
      </c>
      <c r="T58" s="6"/>
    </row>
    <row r="59" spans="14:20" x14ac:dyDescent="0.25">
      <c r="N59" s="6" t="s">
        <v>157</v>
      </c>
      <c r="O59" s="6" t="s">
        <v>157</v>
      </c>
      <c r="P59" s="6" t="s">
        <v>157</v>
      </c>
      <c r="Q59" s="6">
        <v>1</v>
      </c>
      <c r="R59" s="6" t="s">
        <v>163</v>
      </c>
      <c r="S59" s="6" t="str">
        <f>IF(Q59&lt;&gt;1,"BMDL " &amp;Q59&amp;"x higher than maximum dose","BMDL higher than maximum dose")</f>
        <v>BMDL higher than maximum dose</v>
      </c>
      <c r="T59" s="6"/>
    </row>
    <row r="60" spans="14:20" x14ac:dyDescent="0.25">
      <c r="N60" s="6" t="s">
        <v>157</v>
      </c>
      <c r="O60" s="6" t="s">
        <v>157</v>
      </c>
      <c r="P60" s="6" t="s">
        <v>157</v>
      </c>
      <c r="Q60" s="6">
        <v>3</v>
      </c>
      <c r="R60" s="6" t="s">
        <v>163</v>
      </c>
      <c r="S60" s="6" t="str">
        <f>IF(Q60&lt;&gt;1,"BMD " &amp;Q60&amp;"x lower than lowest non-zero dose","BMD lower than lowest non-zero dose")</f>
        <v>BMD 3x lower than lowest non-zero dose</v>
      </c>
      <c r="T60" s="6"/>
    </row>
    <row r="61" spans="14:20" x14ac:dyDescent="0.25">
      <c r="N61" s="6" t="s">
        <v>157</v>
      </c>
      <c r="O61" s="6" t="s">
        <v>157</v>
      </c>
      <c r="P61" s="6" t="s">
        <v>157</v>
      </c>
      <c r="Q61" s="6">
        <v>3</v>
      </c>
      <c r="R61" s="6" t="s">
        <v>163</v>
      </c>
      <c r="S61" s="6" t="str">
        <f>IF(Q61&lt;&gt;1,"BMDL " &amp;Q61&amp;"x lower than lowest non-zero dose","BMDL lower than lowest non-zero dose")</f>
        <v>BMDL 3x lower than lowest non-zero dose</v>
      </c>
      <c r="T61" s="6"/>
    </row>
    <row r="62" spans="14:20" x14ac:dyDescent="0.25">
      <c r="N62" s="6" t="s">
        <v>157</v>
      </c>
      <c r="O62" s="6" t="s">
        <v>157</v>
      </c>
      <c r="P62" s="6" t="s">
        <v>157</v>
      </c>
      <c r="Q62" s="6">
        <v>10</v>
      </c>
      <c r="R62" s="6" t="s">
        <v>166</v>
      </c>
      <c r="S62" s="6" t="str">
        <f>IF(Q62&lt;&gt;1,"BMD " &amp;Q62&amp;"x lower than lowest non-zero dose","BMD lower than lowest non-zero dose")</f>
        <v>BMD 10x lower than lowest non-zero dose</v>
      </c>
      <c r="T62" s="6"/>
    </row>
    <row r="63" spans="14:20" x14ac:dyDescent="0.25">
      <c r="N63" s="6" t="s">
        <v>157</v>
      </c>
      <c r="O63" s="6" t="s">
        <v>157</v>
      </c>
      <c r="P63" s="6" t="s">
        <v>157</v>
      </c>
      <c r="Q63" s="6">
        <v>10</v>
      </c>
      <c r="R63" s="6" t="s">
        <v>166</v>
      </c>
      <c r="S63" s="6" t="str">
        <f>IF(Q63&lt;&gt;1,"BMDL " &amp;Q63&amp;"x lower than lowest non-zero dose","BMDL lower than lowest non-zero dose")</f>
        <v>BMDL 10x lower than lowest non-zero dose</v>
      </c>
      <c r="T63" s="6"/>
    </row>
    <row r="64" spans="14:20" x14ac:dyDescent="0.25">
      <c r="N64" s="6" t="s">
        <v>157</v>
      </c>
      <c r="O64" s="6" t="s">
        <v>157</v>
      </c>
      <c r="P64" s="6" t="s">
        <v>157</v>
      </c>
      <c r="Q64" s="6">
        <v>2</v>
      </c>
      <c r="R64" s="6" t="s">
        <v>163</v>
      </c>
      <c r="S64" s="6" t="str">
        <f>"|Residual at control| &gt; " &amp;Q64</f>
        <v>|Residual at control| &gt; 2</v>
      </c>
      <c r="T64" s="6"/>
    </row>
    <row r="65" spans="14:20" x14ac:dyDescent="0.25">
      <c r="N65" s="6" t="s">
        <v>157</v>
      </c>
      <c r="O65" s="6" t="s">
        <v>162</v>
      </c>
      <c r="P65" s="6" t="s">
        <v>162</v>
      </c>
      <c r="Q65" s="6">
        <v>1.5</v>
      </c>
      <c r="R65" s="6" t="s">
        <v>163</v>
      </c>
      <c r="S65" s="6" t="str">
        <f>"Modeled control response std. dev. &gt;|" &amp;Q65 &amp; "| actual response std. dev."</f>
        <v>Modeled control response std. dev. &gt;|1.5| actual response std. dev.</v>
      </c>
      <c r="T65" s="6"/>
    </row>
    <row r="66" spans="14:20" x14ac:dyDescent="0.25">
      <c r="N66" s="6" t="s">
        <v>157</v>
      </c>
      <c r="O66" s="6" t="s">
        <v>157</v>
      </c>
      <c r="P66" s="6" t="s">
        <v>157</v>
      </c>
      <c r="Q66" s="6" t="s">
        <v>168</v>
      </c>
      <c r="R66" s="6" t="s">
        <v>166</v>
      </c>
      <c r="S66" s="6" t="s">
        <v>169</v>
      </c>
      <c r="T66" s="6"/>
    </row>
    <row r="68" spans="14:20" x14ac:dyDescent="0.25">
      <c r="N68" s="57" t="s">
        <v>112</v>
      </c>
    </row>
    <row r="69" spans="14:20" x14ac:dyDescent="0.25">
      <c r="N69" s="6" t="s">
        <v>113</v>
      </c>
      <c r="O69" s="6" t="s">
        <v>170</v>
      </c>
    </row>
    <row r="70" spans="14:20" x14ac:dyDescent="0.25">
      <c r="N70" s="6" t="s">
        <v>114</v>
      </c>
      <c r="O70" s="6" t="s">
        <v>171</v>
      </c>
    </row>
    <row r="71" spans="14:20" x14ac:dyDescent="0.25">
      <c r="N71" s="6" t="s">
        <v>115</v>
      </c>
      <c r="O71" s="6" t="s">
        <v>172</v>
      </c>
    </row>
    <row r="72" spans="14:20" x14ac:dyDescent="0.25">
      <c r="N72" s="6" t="s">
        <v>116</v>
      </c>
      <c r="O72" s="6" t="s">
        <v>173</v>
      </c>
    </row>
    <row r="73" spans="14:20" x14ac:dyDescent="0.25">
      <c r="N73" s="6" t="s">
        <v>117</v>
      </c>
      <c r="O73" s="6" t="s">
        <v>174</v>
      </c>
    </row>
    <row r="74" spans="14:20" x14ac:dyDescent="0.25">
      <c r="N74" s="6" t="s">
        <v>118</v>
      </c>
      <c r="O74" s="6" t="s">
        <v>175</v>
      </c>
    </row>
    <row r="75" spans="14:20" x14ac:dyDescent="0.25">
      <c r="N75" s="6" t="s">
        <v>119</v>
      </c>
      <c r="O75" s="6" t="s">
        <v>176</v>
      </c>
    </row>
    <row r="76" spans="14:20" x14ac:dyDescent="0.25">
      <c r="N76" s="6" t="s">
        <v>120</v>
      </c>
      <c r="O76" s="6" t="s">
        <v>177</v>
      </c>
    </row>
    <row r="78" spans="14:20" x14ac:dyDescent="0.25">
      <c r="N78" s="11" t="s">
        <v>121</v>
      </c>
      <c r="O78" s="6">
        <v>1</v>
      </c>
    </row>
    <row r="79" spans="14:20" x14ac:dyDescent="0.25">
      <c r="N79" s="11" t="s">
        <v>122</v>
      </c>
      <c r="O79" s="6">
        <v>1</v>
      </c>
    </row>
    <row r="80" spans="14:20" x14ac:dyDescent="0.25">
      <c r="N80" s="11" t="s">
        <v>123</v>
      </c>
      <c r="O80" s="6">
        <v>1</v>
      </c>
    </row>
    <row r="81" spans="14:15" x14ac:dyDescent="0.25">
      <c r="N81" s="11" t="s">
        <v>124</v>
      </c>
      <c r="O81" s="6">
        <v>1</v>
      </c>
    </row>
    <row r="82" spans="14:15" x14ac:dyDescent="0.25">
      <c r="N82" s="11" t="s">
        <v>125</v>
      </c>
      <c r="O82" s="6">
        <v>1</v>
      </c>
    </row>
    <row r="83" spans="14:15" x14ac:dyDescent="0.25">
      <c r="N83" s="11" t="s">
        <v>126</v>
      </c>
      <c r="O83" s="6">
        <v>1</v>
      </c>
    </row>
    <row r="84" spans="14:15" x14ac:dyDescent="0.25">
      <c r="N84" s="11" t="s">
        <v>127</v>
      </c>
      <c r="O84" s="6">
        <v>1</v>
      </c>
    </row>
  </sheetData>
  <mergeCells count="2">
    <mergeCell ref="B6:E6"/>
    <mergeCell ref="F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A98C9-0A9A-43CD-A783-BD05397BB718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204</v>
      </c>
      <c r="E9" s="23"/>
      <c r="G9" s="22"/>
      <c r="H9" s="104" t="s">
        <v>34</v>
      </c>
      <c r="I9" s="105">
        <v>646.73853363990781</v>
      </c>
      <c r="J9" s="21"/>
      <c r="K9" s="21"/>
      <c r="L9" s="21"/>
      <c r="M9" s="21"/>
      <c r="N9" s="23"/>
      <c r="P9" s="22"/>
      <c r="Q9" s="68">
        <v>0.01</v>
      </c>
      <c r="R9" s="68">
        <v>215.85873171568306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276.74869102755321</v>
      </c>
      <c r="J10" s="21"/>
      <c r="K10" s="21"/>
      <c r="L10" s="21"/>
      <c r="M10" s="21"/>
      <c r="N10" s="23"/>
      <c r="P10" s="22"/>
      <c r="Q10" s="96">
        <v>0.02</v>
      </c>
      <c r="R10" s="96">
        <v>237.34084860099151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190</v>
      </c>
      <c r="J11" s="21"/>
      <c r="K11" s="21"/>
      <c r="L11" s="21"/>
      <c r="M11" s="21"/>
      <c r="N11" s="23"/>
      <c r="P11" s="22"/>
      <c r="Q11" s="68">
        <v>0.03</v>
      </c>
      <c r="R11" s="68">
        <v>252.8127308230209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118.91150645012775</v>
      </c>
      <c r="J12" s="21"/>
      <c r="K12" s="21"/>
      <c r="L12" s="21"/>
      <c r="M12" s="21"/>
      <c r="N12" s="23"/>
      <c r="P12" s="22"/>
      <c r="Q12" s="96">
        <v>0.04</v>
      </c>
      <c r="R12" s="96">
        <v>265.58048626310506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0.61821071327574206</v>
      </c>
      <c r="J13" s="21"/>
      <c r="K13" s="21"/>
      <c r="L13" s="21"/>
      <c r="M13" s="21"/>
      <c r="N13" s="23"/>
      <c r="P13" s="22"/>
      <c r="Q13" s="68">
        <v>0.05</v>
      </c>
      <c r="R13" s="68">
        <v>276.74869102755321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286.87496635611819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1.7849716862534803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296.26275179790207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3.6133865576276191E-4</v>
      </c>
      <c r="J16" s="21"/>
      <c r="K16" s="21"/>
      <c r="L16" s="21"/>
      <c r="M16" s="21"/>
      <c r="N16" s="23"/>
      <c r="P16" s="22"/>
      <c r="Q16" s="96">
        <v>0.08</v>
      </c>
      <c r="R16" s="96">
        <v>305.09295893779819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313.5107753760829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321.59056989859744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2</v>
      </c>
      <c r="J19" s="107"/>
      <c r="K19" s="21"/>
      <c r="L19" s="21"/>
      <c r="M19" s="21"/>
      <c r="N19" s="23"/>
      <c r="P19" s="22"/>
      <c r="Q19" s="68">
        <v>0.11</v>
      </c>
      <c r="R19" s="68">
        <v>329.42723247970355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337.0611234983071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186</v>
      </c>
      <c r="I21" s="68">
        <v>5.6363103295977802E-2</v>
      </c>
      <c r="J21" s="21"/>
      <c r="K21" s="21"/>
      <c r="L21" s="21"/>
      <c r="M21" s="21"/>
      <c r="N21" s="23"/>
      <c r="P21" s="22"/>
      <c r="Q21" s="68">
        <v>0.13</v>
      </c>
      <c r="R21" s="68">
        <v>344.53086831044942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1.6291051481739E-4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351.86604748438566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359.09930945213682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366.23447272408163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373.2920476550363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5.6363103295977809E-2</v>
      </c>
      <c r="J26" s="68">
        <v>2.1367252459505184</v>
      </c>
      <c r="K26" s="68">
        <v>3</v>
      </c>
      <c r="L26" s="68">
        <v>37.909999999999997</v>
      </c>
      <c r="M26" s="68">
        <v>0.60795613154711448</v>
      </c>
      <c r="N26" s="34"/>
      <c r="P26" s="22"/>
      <c r="Q26" s="96">
        <v>0.18</v>
      </c>
      <c r="R26" s="96">
        <v>380.35602257811371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17.600000000000001</v>
      </c>
      <c r="I27" s="96">
        <v>5.9064847549159569E-2</v>
      </c>
      <c r="J27" s="96">
        <v>2.4860394333441262</v>
      </c>
      <c r="K27" s="96">
        <v>1</v>
      </c>
      <c r="L27" s="96">
        <v>42.09</v>
      </c>
      <c r="M27" s="96">
        <v>-0.97162007774909687</v>
      </c>
      <c r="N27" s="23"/>
      <c r="P27" s="22"/>
      <c r="Q27" s="68">
        <v>0.19</v>
      </c>
      <c r="R27" s="68">
        <v>387.3928871619247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57.5</v>
      </c>
      <c r="I28" s="68">
        <v>6.5161212882646036E-2</v>
      </c>
      <c r="J28" s="68">
        <v>3.0743060238032398</v>
      </c>
      <c r="K28" s="68">
        <v>3</v>
      </c>
      <c r="L28" s="68">
        <v>47.18</v>
      </c>
      <c r="M28" s="68">
        <v>-4.3831074032940204E-2</v>
      </c>
      <c r="N28" s="23"/>
      <c r="P28" s="22"/>
      <c r="Q28" s="96">
        <v>0.2</v>
      </c>
      <c r="R28" s="96">
        <v>394.38819234311131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188.5</v>
      </c>
      <c r="I29" s="96">
        <v>8.4900486956734911E-2</v>
      </c>
      <c r="J29" s="96">
        <v>3.7967497767051852</v>
      </c>
      <c r="K29" s="96">
        <v>5</v>
      </c>
      <c r="L29" s="96">
        <v>44.72</v>
      </c>
      <c r="M29" s="96">
        <v>0.64552906439690438</v>
      </c>
      <c r="N29" s="23"/>
      <c r="P29" s="22"/>
      <c r="Q29" s="68">
        <v>0.21</v>
      </c>
      <c r="R29" s="68">
        <v>401.39007259499243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678.3</v>
      </c>
      <c r="I30" s="68">
        <v>0.15508228270917324</v>
      </c>
      <c r="J30" s="68">
        <v>5.494565276386008</v>
      </c>
      <c r="K30" s="68">
        <v>5</v>
      </c>
      <c r="L30" s="68">
        <v>35.43</v>
      </c>
      <c r="M30" s="68">
        <v>-0.22953543702566492</v>
      </c>
      <c r="N30" s="23"/>
      <c r="P30" s="22"/>
      <c r="Q30" s="96">
        <v>0.22</v>
      </c>
      <c r="R30" s="96">
        <v>408.40034696026464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415.41217551565433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422.45353878946622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429.56568786763114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-56.468560907251629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436.73040884187793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-57.455753225063873</v>
      </c>
      <c r="J35" s="96">
        <v>2</v>
      </c>
      <c r="K35" s="96">
        <v>1.9743846356244887</v>
      </c>
      <c r="L35" s="96">
        <v>3</v>
      </c>
      <c r="M35" s="96">
        <v>0.5777402554897868</v>
      </c>
      <c r="N35" s="23"/>
      <c r="P35" s="22"/>
      <c r="Q35" s="68">
        <v>0.27</v>
      </c>
      <c r="R35" s="68">
        <v>443.94299517665348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-58.801845395078807</v>
      </c>
      <c r="J36" s="68">
        <v>1</v>
      </c>
      <c r="K36" s="68">
        <v>4.6665689756543571</v>
      </c>
      <c r="L36" s="68">
        <v>4</v>
      </c>
      <c r="M36" s="68">
        <v>0.323250945206917</v>
      </c>
      <c r="N36" s="23"/>
      <c r="P36" s="22"/>
      <c r="Q36" s="96">
        <v>0.28000000000000003</v>
      </c>
      <c r="R36" s="96">
        <v>451.2045336864241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458.50903961345472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465.91830391483717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473.43807386905559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481.0749243332308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488.82678564661865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496.66023084925587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504.58716799546772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512.65390177543088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520.86726878847878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529.276063952355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537.86489769512696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546.62307097645726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555.54787453961865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564.60786432628015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573.89524290955308</v>
      </c>
      <c r="S51" s="23"/>
    </row>
    <row r="52" spans="1:19" s="14" customFormat="1" x14ac:dyDescent="0.25">
      <c r="B52" s="13"/>
      <c r="P52" s="22"/>
      <c r="Q52" s="96">
        <v>0.44</v>
      </c>
      <c r="R52" s="96">
        <v>583.49195357287931</v>
      </c>
      <c r="S52" s="23"/>
    </row>
    <row r="53" spans="1:19" s="14" customFormat="1" x14ac:dyDescent="0.25">
      <c r="B53" s="13"/>
      <c r="P53" s="22"/>
      <c r="Q53" s="68">
        <v>0.45</v>
      </c>
      <c r="R53" s="68">
        <v>593.26969654446873</v>
      </c>
      <c r="S53" s="23"/>
    </row>
    <row r="54" spans="1:19" s="14" customFormat="1" x14ac:dyDescent="0.25">
      <c r="P54" s="22"/>
      <c r="Q54" s="96">
        <v>0.46</v>
      </c>
      <c r="R54" s="96">
        <v>603.1744787154413</v>
      </c>
      <c r="S54" s="23"/>
    </row>
    <row r="55" spans="1:19" s="14" customFormat="1" x14ac:dyDescent="0.25">
      <c r="P55" s="22"/>
      <c r="Q55" s="68">
        <v>0.47000000000000003</v>
      </c>
      <c r="R55" s="68">
        <v>613.39949563041966</v>
      </c>
      <c r="S55" s="23"/>
    </row>
    <row r="56" spans="1:19" s="14" customFormat="1" x14ac:dyDescent="0.25">
      <c r="P56" s="22"/>
      <c r="Q56" s="96">
        <v>0.48</v>
      </c>
      <c r="R56" s="96">
        <v>623.97250717035706</v>
      </c>
      <c r="S56" s="23"/>
    </row>
    <row r="57" spans="1:19" s="14" customFormat="1" x14ac:dyDescent="0.25">
      <c r="P57" s="22"/>
      <c r="Q57" s="68">
        <v>0.49</v>
      </c>
      <c r="R57" s="68">
        <v>635.10588368958054</v>
      </c>
      <c r="S57" s="23"/>
    </row>
    <row r="58" spans="1:19" s="14" customFormat="1" x14ac:dyDescent="0.25">
      <c r="P58" s="22"/>
      <c r="Q58" s="96">
        <v>0.5</v>
      </c>
      <c r="R58" s="96">
        <v>646.73853363990804</v>
      </c>
      <c r="S58" s="23"/>
    </row>
    <row r="59" spans="1:19" s="14" customFormat="1" x14ac:dyDescent="0.25">
      <c r="P59" s="22"/>
      <c r="Q59" s="68">
        <v>0.51</v>
      </c>
      <c r="R59" s="68">
        <v>658.8523664053148</v>
      </c>
      <c r="S59" s="23"/>
    </row>
    <row r="60" spans="1:19" s="14" customFormat="1" x14ac:dyDescent="0.25">
      <c r="P60" s="22"/>
      <c r="Q60" s="96">
        <v>0.52</v>
      </c>
      <c r="R60" s="96">
        <v>671.02861159642055</v>
      </c>
      <c r="S60" s="23"/>
    </row>
    <row r="61" spans="1:19" s="14" customFormat="1" x14ac:dyDescent="0.25">
      <c r="P61" s="22"/>
      <c r="Q61" s="68">
        <v>0.53</v>
      </c>
      <c r="R61" s="68">
        <v>683.15234478565446</v>
      </c>
      <c r="S61" s="23"/>
    </row>
    <row r="62" spans="1:19" s="14" customFormat="1" x14ac:dyDescent="0.25">
      <c r="P62" s="22"/>
      <c r="Q62" s="96">
        <v>0.54</v>
      </c>
      <c r="R62" s="96">
        <v>695.96446626539148</v>
      </c>
      <c r="S62" s="23"/>
    </row>
    <row r="63" spans="1:19" s="14" customFormat="1" x14ac:dyDescent="0.25">
      <c r="P63" s="22"/>
      <c r="Q63" s="68">
        <v>0.55000000000000004</v>
      </c>
      <c r="R63" s="68">
        <v>709.27355258617479</v>
      </c>
      <c r="S63" s="23"/>
    </row>
    <row r="64" spans="1:19" s="14" customFormat="1" x14ac:dyDescent="0.25">
      <c r="P64" s="22"/>
      <c r="Q64" s="96">
        <v>0.56000000000000005</v>
      </c>
      <c r="R64" s="96">
        <v>722.8907102430984</v>
      </c>
      <c r="S64" s="23"/>
    </row>
    <row r="65" spans="16:19" s="14" customFormat="1" x14ac:dyDescent="0.25">
      <c r="P65" s="22"/>
      <c r="Q65" s="68">
        <v>0.57000000000000006</v>
      </c>
      <c r="R65" s="68">
        <v>737.2946605992438</v>
      </c>
      <c r="S65" s="23"/>
    </row>
    <row r="66" spans="16:19" s="14" customFormat="1" x14ac:dyDescent="0.25">
      <c r="P66" s="22"/>
      <c r="Q66" s="96">
        <v>0.57999999999999996</v>
      </c>
      <c r="R66" s="96">
        <v>752.37682474419137</v>
      </c>
      <c r="S66" s="23"/>
    </row>
    <row r="67" spans="16:19" s="14" customFormat="1" x14ac:dyDescent="0.25">
      <c r="P67" s="22"/>
      <c r="Q67" s="68">
        <v>0.59</v>
      </c>
      <c r="R67" s="68">
        <v>767.92159441382853</v>
      </c>
      <c r="S67" s="23"/>
    </row>
    <row r="68" spans="16:19" s="14" customFormat="1" x14ac:dyDescent="0.25">
      <c r="P68" s="22"/>
      <c r="Q68" s="96">
        <v>0.6</v>
      </c>
      <c r="R68" s="96">
        <v>784.06432203072495</v>
      </c>
      <c r="S68" s="23"/>
    </row>
    <row r="69" spans="16:19" s="14" customFormat="1" x14ac:dyDescent="0.25">
      <c r="P69" s="22"/>
      <c r="Q69" s="68">
        <v>0.61</v>
      </c>
      <c r="R69" s="68">
        <v>800.95567643443542</v>
      </c>
      <c r="S69" s="23"/>
    </row>
    <row r="70" spans="16:19" s="14" customFormat="1" x14ac:dyDescent="0.25">
      <c r="P70" s="22"/>
      <c r="Q70" s="96">
        <v>0.62</v>
      </c>
      <c r="R70" s="96">
        <v>818.72377132161785</v>
      </c>
      <c r="S70" s="23"/>
    </row>
    <row r="71" spans="16:19" s="14" customFormat="1" x14ac:dyDescent="0.25">
      <c r="P71" s="22"/>
      <c r="Q71" s="68">
        <v>0.63</v>
      </c>
      <c r="R71" s="68">
        <v>837.30909857547738</v>
      </c>
      <c r="S71" s="23"/>
    </row>
    <row r="72" spans="16:19" s="14" customFormat="1" x14ac:dyDescent="0.25">
      <c r="P72" s="22"/>
      <c r="Q72" s="96">
        <v>0.64</v>
      </c>
      <c r="R72" s="96">
        <v>856.8199622312618</v>
      </c>
      <c r="S72" s="23"/>
    </row>
    <row r="73" spans="16:19" s="14" customFormat="1" x14ac:dyDescent="0.25">
      <c r="P73" s="22"/>
      <c r="Q73" s="68">
        <v>0.65</v>
      </c>
      <c r="R73" s="68">
        <v>877.47065701724944</v>
      </c>
      <c r="S73" s="23"/>
    </row>
    <row r="74" spans="16:19" s="14" customFormat="1" x14ac:dyDescent="0.25">
      <c r="P74" s="22"/>
      <c r="Q74" s="96">
        <v>0.66</v>
      </c>
      <c r="R74" s="96">
        <v>899.33993782470429</v>
      </c>
      <c r="S74" s="23"/>
    </row>
    <row r="75" spans="16:19" s="14" customFormat="1" x14ac:dyDescent="0.25">
      <c r="P75" s="22"/>
      <c r="Q75" s="68">
        <v>0.67</v>
      </c>
      <c r="R75" s="68">
        <v>922.21488189626723</v>
      </c>
      <c r="S75" s="23"/>
    </row>
    <row r="76" spans="16:19" s="14" customFormat="1" x14ac:dyDescent="0.25">
      <c r="P76" s="22"/>
      <c r="Q76" s="96">
        <v>0.68</v>
      </c>
      <c r="R76" s="96">
        <v>946.62172896438665</v>
      </c>
      <c r="S76" s="23"/>
    </row>
    <row r="77" spans="16:19" s="14" customFormat="1" x14ac:dyDescent="0.25">
      <c r="P77" s="22"/>
      <c r="Q77" s="68">
        <v>0.69000000000000006</v>
      </c>
      <c r="R77" s="68">
        <v>972.59978447516335</v>
      </c>
      <c r="S77" s="23"/>
    </row>
    <row r="78" spans="16:19" s="14" customFormat="1" x14ac:dyDescent="0.25">
      <c r="P78" s="22"/>
      <c r="Q78" s="96">
        <v>0.70000000000000007</v>
      </c>
      <c r="R78" s="96">
        <v>1000.2043401833678</v>
      </c>
      <c r="S78" s="23"/>
    </row>
    <row r="79" spans="16:19" s="14" customFormat="1" x14ac:dyDescent="0.25">
      <c r="P79" s="22"/>
      <c r="Q79" s="68">
        <v>0.71</v>
      </c>
      <c r="R79" s="68">
        <v>1029.9001979927477</v>
      </c>
      <c r="S79" s="23"/>
    </row>
    <row r="80" spans="16:19" s="14" customFormat="1" x14ac:dyDescent="0.25">
      <c r="P80" s="22"/>
      <c r="Q80" s="96">
        <v>0.72</v>
      </c>
      <c r="R80" s="96">
        <v>1061.3035477406372</v>
      </c>
      <c r="S80" s="23"/>
    </row>
    <row r="81" spans="16:19" s="14" customFormat="1" x14ac:dyDescent="0.25">
      <c r="P81" s="22"/>
      <c r="Q81" s="68">
        <v>0.73</v>
      </c>
      <c r="R81" s="68">
        <v>1095.7441497545346</v>
      </c>
      <c r="S81" s="23"/>
    </row>
    <row r="82" spans="16:19" s="14" customFormat="1" x14ac:dyDescent="0.25">
      <c r="P82" s="22"/>
      <c r="Q82" s="96">
        <v>0.74</v>
      </c>
      <c r="R82" s="96">
        <v>1132.7932967955926</v>
      </c>
      <c r="S82" s="23"/>
    </row>
    <row r="83" spans="16:19" s="14" customFormat="1" x14ac:dyDescent="0.25">
      <c r="P83" s="22"/>
      <c r="Q83" s="68">
        <v>0.75</v>
      </c>
      <c r="R83" s="68">
        <v>1172.7176459658615</v>
      </c>
      <c r="S83" s="23"/>
    </row>
    <row r="84" spans="16:19" s="14" customFormat="1" x14ac:dyDescent="0.25">
      <c r="P84" s="22"/>
      <c r="Q84" s="96">
        <v>0.76</v>
      </c>
      <c r="R84" s="96">
        <v>1216.2160078111688</v>
      </c>
      <c r="S84" s="23"/>
    </row>
    <row r="85" spans="16:19" s="14" customFormat="1" x14ac:dyDescent="0.25">
      <c r="P85" s="22"/>
      <c r="Q85" s="68">
        <v>0.77</v>
      </c>
      <c r="R85" s="68">
        <v>1263.9411138272085</v>
      </c>
      <c r="S85" s="23"/>
    </row>
    <row r="86" spans="16:19" s="14" customFormat="1" x14ac:dyDescent="0.25">
      <c r="P86" s="22"/>
      <c r="Q86" s="96">
        <v>0.78</v>
      </c>
      <c r="R86" s="96">
        <v>1316.4889142509774</v>
      </c>
      <c r="S86" s="23"/>
    </row>
    <row r="87" spans="16:19" s="14" customFormat="1" x14ac:dyDescent="0.25">
      <c r="P87" s="22"/>
      <c r="Q87" s="68">
        <v>0.79</v>
      </c>
      <c r="R87" s="68">
        <v>1375.1789536854567</v>
      </c>
      <c r="S87" s="23"/>
    </row>
    <row r="88" spans="16:19" s="14" customFormat="1" x14ac:dyDescent="0.25">
      <c r="P88" s="22"/>
      <c r="Q88" s="96">
        <v>0.8</v>
      </c>
      <c r="R88" s="96">
        <v>1440.6674136905522</v>
      </c>
      <c r="S88" s="23"/>
    </row>
    <row r="89" spans="16:19" s="14" customFormat="1" x14ac:dyDescent="0.25">
      <c r="P89" s="22"/>
      <c r="Q89" s="68">
        <v>0.81</v>
      </c>
      <c r="R89" s="68">
        <v>1514.0098027625227</v>
      </c>
      <c r="S89" s="23"/>
    </row>
    <row r="90" spans="16:19" s="14" customFormat="1" x14ac:dyDescent="0.25">
      <c r="P90" s="22"/>
      <c r="Q90" s="96">
        <v>0.82000000000000006</v>
      </c>
      <c r="R90" s="96">
        <v>1598.153954955789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A9C7C150-911F-48EA-9E2E-DD9FC086AC14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01F19-5586-4882-8D13-EA99901E403D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206</v>
      </c>
      <c r="E9" s="23"/>
      <c r="G9" s="22"/>
      <c r="H9" s="104" t="s">
        <v>34</v>
      </c>
      <c r="I9" s="105">
        <v>646.70037266188592</v>
      </c>
      <c r="J9" s="21"/>
      <c r="K9" s="21"/>
      <c r="L9" s="21"/>
      <c r="M9" s="21"/>
      <c r="N9" s="23"/>
      <c r="P9" s="22"/>
      <c r="Q9" s="68">
        <v>0.01</v>
      </c>
      <c r="R9" s="68">
        <v>215.85867250120907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276.76601542224984</v>
      </c>
      <c r="J10" s="21"/>
      <c r="K10" s="21"/>
      <c r="L10" s="21"/>
      <c r="M10" s="21"/>
      <c r="N10" s="23"/>
      <c r="P10" s="22"/>
      <c r="Q10" s="96">
        <v>0.02</v>
      </c>
      <c r="R10" s="96">
        <v>237.35526912437882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190</v>
      </c>
      <c r="J11" s="21"/>
      <c r="K11" s="21"/>
      <c r="L11" s="21"/>
      <c r="M11" s="21"/>
      <c r="N11" s="23"/>
      <c r="P11" s="22"/>
      <c r="Q11" s="68">
        <v>0.03</v>
      </c>
      <c r="R11" s="68">
        <v>252.84409260176668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118.91150647742424</v>
      </c>
      <c r="J12" s="21"/>
      <c r="K12" s="21"/>
      <c r="L12" s="21"/>
      <c r="M12" s="21"/>
      <c r="N12" s="23"/>
      <c r="P12" s="22"/>
      <c r="Q12" s="96">
        <v>0.04</v>
      </c>
      <c r="R12" s="96">
        <v>265.59171635620299</v>
      </c>
      <c r="S12" s="23"/>
    </row>
    <row r="13" spans="2:23" s="14" customFormat="1" x14ac:dyDescent="0.25">
      <c r="B13" s="63"/>
      <c r="C13" s="72" t="s">
        <v>131</v>
      </c>
      <c r="D13" s="56" t="s">
        <v>205</v>
      </c>
      <c r="E13" s="64"/>
      <c r="G13" s="22"/>
      <c r="H13" s="11" t="s">
        <v>108</v>
      </c>
      <c r="I13" s="68">
        <v>0.61819283720104912</v>
      </c>
      <c r="J13" s="21"/>
      <c r="K13" s="21"/>
      <c r="L13" s="21"/>
      <c r="M13" s="21"/>
      <c r="N13" s="23"/>
      <c r="P13" s="22"/>
      <c r="Q13" s="68">
        <v>0.05</v>
      </c>
      <c r="R13" s="68">
        <v>276.76601542224984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286.89122160504428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1.7850535613858696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296.26879916238244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305.10193803683427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313.52422987370801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321.6150980031768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329.445258194882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>
        <v>5.6359477528062897E-2</v>
      </c>
      <c r="J20" s="21"/>
      <c r="K20" s="21"/>
      <c r="L20" s="21"/>
      <c r="M20" s="21"/>
      <c r="N20" s="23"/>
      <c r="P20" s="22"/>
      <c r="Q20" s="96">
        <v>0.12</v>
      </c>
      <c r="R20" s="96">
        <v>337.07095517780624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188</v>
      </c>
      <c r="I21" s="96" t="s">
        <v>193</v>
      </c>
      <c r="J21" s="21"/>
      <c r="K21" s="21"/>
      <c r="L21" s="21"/>
      <c r="M21" s="21"/>
      <c r="N21" s="23"/>
      <c r="P21" s="22"/>
      <c r="Q21" s="68">
        <v>0.13</v>
      </c>
      <c r="R21" s="68">
        <v>344.53789136342408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1.62920140627338E-4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351.87515291998915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359.09468891202096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366.24709706054483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373.34492681450729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5.6359477528062883E-2</v>
      </c>
      <c r="J26" s="68">
        <v>2.1365877930888639</v>
      </c>
      <c r="K26" s="68">
        <v>3</v>
      </c>
      <c r="L26" s="68">
        <v>37.909999999999997</v>
      </c>
      <c r="M26" s="68">
        <v>0.60807132229110961</v>
      </c>
      <c r="N26" s="34"/>
      <c r="P26" s="22"/>
      <c r="Q26" s="96">
        <v>0.18</v>
      </c>
      <c r="R26" s="96">
        <v>380.38034677557874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17.600000000000001</v>
      </c>
      <c r="I27" s="96">
        <v>5.9061391570674811E-2</v>
      </c>
      <c r="J27" s="96">
        <v>2.4858939712097028</v>
      </c>
      <c r="K27" s="96">
        <v>1</v>
      </c>
      <c r="L27" s="96">
        <v>42.09</v>
      </c>
      <c r="M27" s="96">
        <v>-0.97155160972844234</v>
      </c>
      <c r="N27" s="23"/>
      <c r="P27" s="22"/>
      <c r="Q27" s="68">
        <v>0.19</v>
      </c>
      <c r="R27" s="68">
        <v>387.38817195200124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57.5</v>
      </c>
      <c r="I28" s="68">
        <v>6.5158138340228156E-2</v>
      </c>
      <c r="J28" s="68">
        <v>3.0741609668919643</v>
      </c>
      <c r="K28" s="68">
        <v>3</v>
      </c>
      <c r="L28" s="68">
        <v>47.18</v>
      </c>
      <c r="M28" s="68">
        <v>-4.3746469096494413E-2</v>
      </c>
      <c r="N28" s="23"/>
      <c r="P28" s="22"/>
      <c r="Q28" s="96">
        <v>0.2</v>
      </c>
      <c r="R28" s="96">
        <v>394.38688405191635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188.5</v>
      </c>
      <c r="I29" s="96">
        <v>8.4898631260044641E-2</v>
      </c>
      <c r="J29" s="96">
        <v>3.7966667899491964</v>
      </c>
      <c r="K29" s="96">
        <v>5</v>
      </c>
      <c r="L29" s="96">
        <v>44.72</v>
      </c>
      <c r="M29" s="96">
        <v>0.64557998657364413</v>
      </c>
      <c r="N29" s="23"/>
      <c r="P29" s="22"/>
      <c r="Q29" s="68">
        <v>0.21</v>
      </c>
      <c r="R29" s="68">
        <v>401.39030451339448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678.3</v>
      </c>
      <c r="I30" s="68">
        <v>0.1550845528821633</v>
      </c>
      <c r="J30" s="68">
        <v>5.494645708615046</v>
      </c>
      <c r="K30" s="68">
        <v>5</v>
      </c>
      <c r="L30" s="68">
        <v>35.43</v>
      </c>
      <c r="M30" s="68">
        <v>-0.22957139500435644</v>
      </c>
      <c r="N30" s="23"/>
      <c r="P30" s="22"/>
      <c r="Q30" s="96">
        <v>0.22</v>
      </c>
      <c r="R30" s="96">
        <v>408.40203239703033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415.43241686031587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422.49084738371414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429.59140955330236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-56.468560907251629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436.73628647640709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-57.45575323871212</v>
      </c>
      <c r="J35" s="96">
        <v>2</v>
      </c>
      <c r="K35" s="96">
        <v>1.9743846629209827</v>
      </c>
      <c r="L35" s="96">
        <v>3</v>
      </c>
      <c r="M35" s="96">
        <v>0.57774024978813587</v>
      </c>
      <c r="N35" s="23"/>
      <c r="P35" s="22"/>
      <c r="Q35" s="68">
        <v>0.27</v>
      </c>
      <c r="R35" s="68">
        <v>443.92370281762123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-58.801845395078807</v>
      </c>
      <c r="J36" s="68">
        <v>1</v>
      </c>
      <c r="K36" s="68">
        <v>4.6665689756543571</v>
      </c>
      <c r="L36" s="68">
        <v>4</v>
      </c>
      <c r="M36" s="68">
        <v>0.323250945206917</v>
      </c>
      <c r="N36" s="23"/>
      <c r="P36" s="22"/>
      <c r="Q36" s="96">
        <v>0.28000000000000003</v>
      </c>
      <c r="R36" s="96">
        <v>451.18187353300254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458.51604553428155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465.94457740937651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473.46946349138477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481.08733015166166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488.80116670441214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496.64941983044218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504.62707040331168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512.71877113879998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520.93628941001703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529.30355075548721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537.83602530071676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546.57225929953051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555.51618466375669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564.70274847934172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574.06079850946776</v>
      </c>
      <c r="S51" s="23"/>
    </row>
    <row r="52" spans="1:19" s="14" customFormat="1" x14ac:dyDescent="0.25">
      <c r="B52" s="13"/>
      <c r="P52" s="22"/>
      <c r="Q52" s="96">
        <v>0.44</v>
      </c>
      <c r="R52" s="96">
        <v>583.50145990950841</v>
      </c>
      <c r="S52" s="23"/>
    </row>
    <row r="53" spans="1:19" s="14" customFormat="1" x14ac:dyDescent="0.25">
      <c r="B53" s="13"/>
      <c r="P53" s="22"/>
      <c r="Q53" s="68">
        <v>0.45</v>
      </c>
      <c r="R53" s="68">
        <v>593.28643999550252</v>
      </c>
      <c r="S53" s="23"/>
    </row>
    <row r="54" spans="1:19" s="14" customFormat="1" x14ac:dyDescent="0.25">
      <c r="P54" s="22"/>
      <c r="Q54" s="96">
        <v>0.46</v>
      </c>
      <c r="R54" s="96">
        <v>603.52437189861132</v>
      </c>
      <c r="S54" s="23"/>
    </row>
    <row r="55" spans="1:19" s="14" customFormat="1" x14ac:dyDescent="0.25">
      <c r="P55" s="22"/>
      <c r="Q55" s="68">
        <v>0.47000000000000003</v>
      </c>
      <c r="R55" s="68">
        <v>613.74874270483144</v>
      </c>
      <c r="S55" s="23"/>
    </row>
    <row r="56" spans="1:19" s="14" customFormat="1" x14ac:dyDescent="0.25">
      <c r="P56" s="22"/>
      <c r="Q56" s="96">
        <v>0.48</v>
      </c>
      <c r="R56" s="96">
        <v>623.99632785722133</v>
      </c>
      <c r="S56" s="23"/>
    </row>
    <row r="57" spans="1:19" s="14" customFormat="1" x14ac:dyDescent="0.25">
      <c r="P57" s="22"/>
      <c r="Q57" s="68">
        <v>0.49</v>
      </c>
      <c r="R57" s="68">
        <v>635.03933294805233</v>
      </c>
      <c r="S57" s="23"/>
    </row>
    <row r="58" spans="1:19" s="14" customFormat="1" x14ac:dyDescent="0.25">
      <c r="P58" s="22"/>
      <c r="Q58" s="96">
        <v>0.5</v>
      </c>
      <c r="R58" s="96">
        <v>646.70037266188615</v>
      </c>
      <c r="S58" s="23"/>
    </row>
    <row r="59" spans="1:19" s="14" customFormat="1" x14ac:dyDescent="0.25">
      <c r="P59" s="22"/>
      <c r="Q59" s="68">
        <v>0.51</v>
      </c>
      <c r="R59" s="68">
        <v>658.81349064739061</v>
      </c>
      <c r="S59" s="23"/>
    </row>
    <row r="60" spans="1:19" s="14" customFormat="1" x14ac:dyDescent="0.25">
      <c r="P60" s="22"/>
      <c r="Q60" s="96">
        <v>0.52</v>
      </c>
      <c r="R60" s="96">
        <v>670.98901737593224</v>
      </c>
      <c r="S60" s="23"/>
    </row>
    <row r="61" spans="1:19" s="14" customFormat="1" x14ac:dyDescent="0.25">
      <c r="P61" s="22"/>
      <c r="Q61" s="68">
        <v>0.53</v>
      </c>
      <c r="R61" s="68">
        <v>683.11203520108677</v>
      </c>
      <c r="S61" s="23"/>
    </row>
    <row r="62" spans="1:19" s="14" customFormat="1" x14ac:dyDescent="0.25">
      <c r="P62" s="22"/>
      <c r="Q62" s="96">
        <v>0.54</v>
      </c>
      <c r="R62" s="96">
        <v>695.92340069821148</v>
      </c>
      <c r="S62" s="23"/>
    </row>
    <row r="63" spans="1:19" s="14" customFormat="1" x14ac:dyDescent="0.25">
      <c r="P63" s="22"/>
      <c r="Q63" s="68">
        <v>0.55000000000000004</v>
      </c>
      <c r="R63" s="68">
        <v>709.23170171284062</v>
      </c>
      <c r="S63" s="23"/>
    </row>
    <row r="64" spans="1:19" s="14" customFormat="1" x14ac:dyDescent="0.25">
      <c r="P64" s="22"/>
      <c r="Q64" s="96">
        <v>0.56000000000000005</v>
      </c>
      <c r="R64" s="96">
        <v>722.84805588577944</v>
      </c>
      <c r="S64" s="23"/>
    </row>
    <row r="65" spans="16:19" s="14" customFormat="1" x14ac:dyDescent="0.25">
      <c r="P65" s="22"/>
      <c r="Q65" s="68">
        <v>0.57000000000000006</v>
      </c>
      <c r="R65" s="68">
        <v>737.25115633302903</v>
      </c>
      <c r="S65" s="23"/>
    </row>
    <row r="66" spans="16:19" s="14" customFormat="1" x14ac:dyDescent="0.25">
      <c r="P66" s="22"/>
      <c r="Q66" s="96">
        <v>0.57999999999999996</v>
      </c>
      <c r="R66" s="96">
        <v>752.33243055089724</v>
      </c>
      <c r="S66" s="23"/>
    </row>
    <row r="67" spans="16:19" s="14" customFormat="1" x14ac:dyDescent="0.25">
      <c r="P67" s="22"/>
      <c r="Q67" s="68">
        <v>0.59</v>
      </c>
      <c r="R67" s="68">
        <v>767.87628299729386</v>
      </c>
      <c r="S67" s="23"/>
    </row>
    <row r="68" spans="16:19" s="14" customFormat="1" x14ac:dyDescent="0.25">
      <c r="P68" s="22"/>
      <c r="Q68" s="96">
        <v>0.6</v>
      </c>
      <c r="R68" s="96">
        <v>784.01805810828273</v>
      </c>
      <c r="S68" s="23"/>
    </row>
    <row r="69" spans="16:19" s="14" customFormat="1" x14ac:dyDescent="0.25">
      <c r="P69" s="22"/>
      <c r="Q69" s="68">
        <v>0.61</v>
      </c>
      <c r="R69" s="68">
        <v>800.90841583316478</v>
      </c>
      <c r="S69" s="23"/>
    </row>
    <row r="70" spans="16:19" s="14" customFormat="1" x14ac:dyDescent="0.25">
      <c r="P70" s="22"/>
      <c r="Q70" s="96">
        <v>0.62</v>
      </c>
      <c r="R70" s="96">
        <v>818.67546230921471</v>
      </c>
      <c r="S70" s="23"/>
    </row>
    <row r="71" spans="16:19" s="14" customFormat="1" x14ac:dyDescent="0.25">
      <c r="P71" s="22"/>
      <c r="Q71" s="68">
        <v>0.63</v>
      </c>
      <c r="R71" s="68">
        <v>837.24416668750609</v>
      </c>
      <c r="S71" s="23"/>
    </row>
    <row r="72" spans="16:19" s="14" customFormat="1" x14ac:dyDescent="0.25">
      <c r="P72" s="22"/>
      <c r="Q72" s="96">
        <v>0.64</v>
      </c>
      <c r="R72" s="96">
        <v>856.89318034845996</v>
      </c>
      <c r="S72" s="23"/>
    </row>
    <row r="73" spans="16:19" s="14" customFormat="1" x14ac:dyDescent="0.25">
      <c r="P73" s="22"/>
      <c r="Q73" s="68">
        <v>0.65</v>
      </c>
      <c r="R73" s="68">
        <v>877.57938705911852</v>
      </c>
      <c r="S73" s="23"/>
    </row>
    <row r="74" spans="16:19" s="14" customFormat="1" x14ac:dyDescent="0.25">
      <c r="P74" s="22"/>
      <c r="Q74" s="96">
        <v>0.66</v>
      </c>
      <c r="R74" s="96">
        <v>899.275866334905</v>
      </c>
      <c r="S74" s="23"/>
    </row>
    <row r="75" spans="16:19" s="14" customFormat="1" x14ac:dyDescent="0.25">
      <c r="P75" s="22"/>
      <c r="Q75" s="68">
        <v>0.67</v>
      </c>
      <c r="R75" s="68">
        <v>922.16046636354611</v>
      </c>
      <c r="S75" s="23"/>
    </row>
    <row r="76" spans="16:19" s="14" customFormat="1" x14ac:dyDescent="0.25">
      <c r="P76" s="22"/>
      <c r="Q76" s="96">
        <v>0.68</v>
      </c>
      <c r="R76" s="96">
        <v>946.56587329920683</v>
      </c>
      <c r="S76" s="23"/>
    </row>
    <row r="77" spans="16:19" s="14" customFormat="1" x14ac:dyDescent="0.25">
      <c r="P77" s="22"/>
      <c r="Q77" s="68">
        <v>0.69000000000000006</v>
      </c>
      <c r="R77" s="68">
        <v>972.5423959679556</v>
      </c>
      <c r="S77" s="23"/>
    </row>
    <row r="78" spans="16:19" s="14" customFormat="1" x14ac:dyDescent="0.25">
      <c r="P78" s="22"/>
      <c r="Q78" s="96">
        <v>0.70000000000000007</v>
      </c>
      <c r="R78" s="96">
        <v>1000.1594163256095</v>
      </c>
      <c r="S78" s="23"/>
    </row>
    <row r="79" spans="16:19" s="14" customFormat="1" x14ac:dyDescent="0.25">
      <c r="P79" s="22"/>
      <c r="Q79" s="68">
        <v>0.71</v>
      </c>
      <c r="R79" s="68">
        <v>1029.661827978726</v>
      </c>
      <c r="S79" s="23"/>
    </row>
    <row r="80" spans="16:19" s="14" customFormat="1" x14ac:dyDescent="0.25">
      <c r="P80" s="22"/>
      <c r="Q80" s="96">
        <v>0.72</v>
      </c>
      <c r="R80" s="96">
        <v>1061.3850977350794</v>
      </c>
      <c r="S80" s="23"/>
    </row>
    <row r="81" spans="16:19" s="14" customFormat="1" x14ac:dyDescent="0.25">
      <c r="P81" s="22"/>
      <c r="Q81" s="68">
        <v>0.73</v>
      </c>
      <c r="R81" s="68">
        <v>1095.5464046899931</v>
      </c>
      <c r="S81" s="23"/>
    </row>
    <row r="82" spans="16:19" s="14" customFormat="1" x14ac:dyDescent="0.25">
      <c r="P82" s="22"/>
      <c r="Q82" s="96">
        <v>0.74</v>
      </c>
      <c r="R82" s="96">
        <v>1132.3436805000654</v>
      </c>
      <c r="S82" s="23"/>
    </row>
    <row r="83" spans="16:19" s="14" customFormat="1" x14ac:dyDescent="0.25">
      <c r="P83" s="22"/>
      <c r="Q83" s="68">
        <v>0.75</v>
      </c>
      <c r="R83" s="68">
        <v>1172.2739256914927</v>
      </c>
      <c r="S83" s="23"/>
    </row>
    <row r="84" spans="16:19" s="14" customFormat="1" x14ac:dyDescent="0.25">
      <c r="P84" s="22"/>
      <c r="Q84" s="96">
        <v>0.76</v>
      </c>
      <c r="R84" s="96">
        <v>1215.9470989751887</v>
      </c>
      <c r="S84" s="23"/>
    </row>
    <row r="85" spans="16:19" s="14" customFormat="1" x14ac:dyDescent="0.25">
      <c r="P85" s="22"/>
      <c r="Q85" s="68">
        <v>0.77</v>
      </c>
      <c r="R85" s="68">
        <v>1263.8081911472641</v>
      </c>
      <c r="S85" s="23"/>
    </row>
    <row r="86" spans="16:19" s="14" customFormat="1" x14ac:dyDescent="0.25">
      <c r="P86" s="22"/>
      <c r="Q86" s="96">
        <v>0.78</v>
      </c>
      <c r="R86" s="96">
        <v>1316.3986684275314</v>
      </c>
      <c r="S86" s="23"/>
    </row>
    <row r="87" spans="16:19" s="14" customFormat="1" x14ac:dyDescent="0.25">
      <c r="P87" s="22"/>
      <c r="Q87" s="68">
        <v>0.79</v>
      </c>
      <c r="R87" s="68">
        <v>1374.8896787743004</v>
      </c>
      <c r="S87" s="23"/>
    </row>
    <row r="88" spans="16:19" s="14" customFormat="1" x14ac:dyDescent="0.25">
      <c r="P88" s="22"/>
      <c r="Q88" s="96">
        <v>0.8</v>
      </c>
      <c r="R88" s="96">
        <v>1440.3422056079221</v>
      </c>
      <c r="S88" s="23"/>
    </row>
    <row r="89" spans="16:19" s="14" customFormat="1" x14ac:dyDescent="0.25">
      <c r="P89" s="22"/>
      <c r="Q89" s="68">
        <v>0.81</v>
      </c>
      <c r="R89" s="68">
        <v>1513.8989534188299</v>
      </c>
      <c r="S89" s="23"/>
    </row>
    <row r="90" spans="16:19" s="14" customFormat="1" x14ac:dyDescent="0.25">
      <c r="P90" s="22"/>
      <c r="Q90" s="96">
        <v>0.82000000000000006</v>
      </c>
      <c r="R90" s="96">
        <v>1597.7924369876559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AF6EDE68-E275-493F-99ED-6A39B587DE8D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27D0-BE70-40DA-9911-CDCB6E6AA5E9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208</v>
      </c>
      <c r="E9" s="23"/>
      <c r="G9" s="22"/>
      <c r="H9" s="104" t="s">
        <v>34</v>
      </c>
      <c r="I9" s="105">
        <v>700.28828566912205</v>
      </c>
      <c r="J9" s="21"/>
      <c r="K9" s="21"/>
      <c r="L9" s="21"/>
      <c r="M9" s="21"/>
      <c r="N9" s="23"/>
      <c r="P9" s="22"/>
      <c r="Q9" s="68">
        <v>0.01</v>
      </c>
      <c r="R9" s="68">
        <v>357.87810784704197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411.91369261409335</v>
      </c>
      <c r="J10" s="21"/>
      <c r="K10" s="21"/>
      <c r="L10" s="21"/>
      <c r="M10" s="21"/>
      <c r="N10" s="23"/>
      <c r="P10" s="22"/>
      <c r="Q10" s="96">
        <v>0.02</v>
      </c>
      <c r="R10" s="96">
        <v>377.61031110376484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190</v>
      </c>
      <c r="J11" s="21"/>
      <c r="K11" s="21"/>
      <c r="L11" s="21"/>
      <c r="M11" s="21"/>
      <c r="N11" s="23"/>
      <c r="P11" s="22"/>
      <c r="Q11" s="68">
        <v>0.03</v>
      </c>
      <c r="R11" s="68">
        <v>391.32680797040769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119.14942041441699</v>
      </c>
      <c r="J12" s="21"/>
      <c r="K12" s="21"/>
      <c r="L12" s="21"/>
      <c r="M12" s="21"/>
      <c r="N12" s="23"/>
      <c r="P12" s="22"/>
      <c r="Q12" s="96">
        <v>0.04</v>
      </c>
      <c r="R12" s="96">
        <v>402.37884986956288</v>
      </c>
      <c r="S12" s="23"/>
    </row>
    <row r="13" spans="2:23" s="14" customFormat="1" x14ac:dyDescent="0.25">
      <c r="B13" s="63"/>
      <c r="C13" s="72" t="s">
        <v>131</v>
      </c>
      <c r="D13" s="56" t="s">
        <v>207</v>
      </c>
      <c r="E13" s="64"/>
      <c r="G13" s="22"/>
      <c r="H13" s="11" t="s">
        <v>108</v>
      </c>
      <c r="I13" s="68">
        <v>0.57770513579471505</v>
      </c>
      <c r="J13" s="21"/>
      <c r="K13" s="21"/>
      <c r="L13" s="21"/>
      <c r="M13" s="21"/>
      <c r="N13" s="23"/>
      <c r="P13" s="22"/>
      <c r="Q13" s="68">
        <v>0.05</v>
      </c>
      <c r="R13" s="68">
        <v>411.91369261409335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420.43785141092263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1.9745527736623463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428.20990171002239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435.51199359679021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442.37949240366987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448.96342068753609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455.26993498307752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188</v>
      </c>
      <c r="I20" s="68">
        <v>-2.7286286282691599</v>
      </c>
      <c r="J20" s="21"/>
      <c r="K20" s="21"/>
      <c r="L20" s="21"/>
      <c r="M20" s="21"/>
      <c r="N20" s="23"/>
      <c r="P20" s="22"/>
      <c r="Q20" s="96">
        <v>0.12</v>
      </c>
      <c r="R20" s="96">
        <v>461.40934476895467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1.4766048084648199E-3</v>
      </c>
      <c r="J21" s="21"/>
      <c r="K21" s="21"/>
      <c r="L21" s="21"/>
      <c r="M21" s="21"/>
      <c r="N21" s="23"/>
      <c r="P21" s="22"/>
      <c r="Q21" s="68">
        <v>0.13</v>
      </c>
      <c r="R21" s="68">
        <v>467.36388720694515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473.20653323520276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478.92718958610055</v>
      </c>
      <c r="S23" s="23"/>
    </row>
    <row r="24" spans="2:19" s="14" customFormat="1" ht="30" x14ac:dyDescent="0.2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484.56247754661626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>
        <v>0</v>
      </c>
      <c r="I25" s="68">
        <v>6.1305033311481134E-2</v>
      </c>
      <c r="J25" s="68">
        <v>2.3240738128382494</v>
      </c>
      <c r="K25" s="68">
        <v>3</v>
      </c>
      <c r="L25" s="68">
        <v>37.909999999999997</v>
      </c>
      <c r="M25" s="68">
        <v>0.45762745245461994</v>
      </c>
      <c r="N25" s="34"/>
      <c r="P25" s="22"/>
      <c r="Q25" s="68">
        <v>0.17</v>
      </c>
      <c r="R25" s="68">
        <v>490.14810380618007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96">
        <v>17.600000000000001</v>
      </c>
      <c r="I26" s="96">
        <v>6.2817732725285624E-2</v>
      </c>
      <c r="J26" s="96">
        <v>2.6439983704072723</v>
      </c>
      <c r="K26" s="96">
        <v>1</v>
      </c>
      <c r="L26" s="96">
        <v>42.09</v>
      </c>
      <c r="M26" s="96">
        <v>-1.0443805132154027</v>
      </c>
      <c r="N26" s="23"/>
      <c r="P26" s="22"/>
      <c r="Q26" s="96">
        <v>0.18</v>
      </c>
      <c r="R26" s="96">
        <v>495.66960666967736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57.5</v>
      </c>
      <c r="I27" s="68">
        <v>6.6376891784292652E-2</v>
      </c>
      <c r="J27" s="68">
        <v>3.1316617543829275</v>
      </c>
      <c r="K27" s="68">
        <v>3</v>
      </c>
      <c r="L27" s="68">
        <v>47.18</v>
      </c>
      <c r="M27" s="68">
        <v>-7.699923621662523E-2</v>
      </c>
      <c r="N27" s="23"/>
      <c r="P27" s="22"/>
      <c r="Q27" s="68">
        <v>0.19</v>
      </c>
      <c r="R27" s="68">
        <v>501.16269383318308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188.5</v>
      </c>
      <c r="I28" s="96">
        <v>7.9417445386329402E-2</v>
      </c>
      <c r="J28" s="96">
        <v>3.5515481576766508</v>
      </c>
      <c r="K28" s="96">
        <v>5</v>
      </c>
      <c r="L28" s="96">
        <v>44.72</v>
      </c>
      <c r="M28" s="96">
        <v>0.80105776805168061</v>
      </c>
      <c r="N28" s="23"/>
      <c r="P28" s="22"/>
      <c r="Q28" s="96">
        <v>0.2</v>
      </c>
      <c r="R28" s="96">
        <v>506.63015463198138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678.3</v>
      </c>
      <c r="I29" s="68">
        <v>0.15096561547945031</v>
      </c>
      <c r="J29" s="68">
        <v>5.3487117564369244</v>
      </c>
      <c r="K29" s="68">
        <v>5</v>
      </c>
      <c r="L29" s="68">
        <v>35.43</v>
      </c>
      <c r="M29" s="68">
        <v>-0.16363618763674828</v>
      </c>
      <c r="N29" s="23"/>
      <c r="P29" s="22"/>
      <c r="Q29" s="68">
        <v>0.21</v>
      </c>
      <c r="R29" s="68">
        <v>512.07396234561963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517.52187261591962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522.96602879091654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528.41764606207289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-56.468560907251629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533.90361737509943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-57.574710207208497</v>
      </c>
      <c r="J34" s="96">
        <v>2</v>
      </c>
      <c r="K34" s="96">
        <v>2.212298599913737</v>
      </c>
      <c r="L34" s="96">
        <v>3</v>
      </c>
      <c r="M34" s="96">
        <v>0.52952999490495012</v>
      </c>
      <c r="N34" s="23"/>
      <c r="P34" s="22"/>
      <c r="Q34" s="96">
        <v>0.26</v>
      </c>
      <c r="R34" s="96">
        <v>539.41614869638647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185</v>
      </c>
      <c r="I35" s="68">
        <v>-58.801845395078807</v>
      </c>
      <c r="J35" s="68">
        <v>1</v>
      </c>
      <c r="K35" s="68">
        <v>4.6665689756543571</v>
      </c>
      <c r="L35" s="68">
        <v>4</v>
      </c>
      <c r="M35" s="68">
        <v>0.323250945206917</v>
      </c>
      <c r="N35" s="23"/>
      <c r="P35" s="22"/>
      <c r="Q35" s="68">
        <v>0.27</v>
      </c>
      <c r="R35" s="68">
        <v>544.96344300441069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550.56381845661463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556.20844513666475</v>
      </c>
      <c r="S37" s="23"/>
    </row>
    <row r="38" spans="1:19" s="14" customFormat="1" ht="23.25" x14ac:dyDescent="0.35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561.90877902540876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567.6841484285203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573.5254788311571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579.44432329265965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585.45940939454658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591.56160062474237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597.76333043905458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604.08218630201873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610.50960956271683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617.05794613157161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623.73800276777797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630.53951452113631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637.49416981720083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644.62022263860956</v>
      </c>
      <c r="S51" s="23"/>
    </row>
    <row r="52" spans="1:19" s="14" customFormat="1" x14ac:dyDescent="0.25">
      <c r="B52" s="13"/>
      <c r="P52" s="22"/>
      <c r="Q52" s="96">
        <v>0.44</v>
      </c>
      <c r="R52" s="96">
        <v>651.90812891472729</v>
      </c>
      <c r="S52" s="23"/>
    </row>
    <row r="53" spans="1:19" s="14" customFormat="1" x14ac:dyDescent="0.25">
      <c r="B53" s="13"/>
      <c r="P53" s="22"/>
      <c r="Q53" s="68">
        <v>0.45</v>
      </c>
      <c r="R53" s="68">
        <v>659.38611225749412</v>
      </c>
      <c r="S53" s="23"/>
    </row>
    <row r="54" spans="1:19" s="14" customFormat="1" x14ac:dyDescent="0.25">
      <c r="P54" s="22"/>
      <c r="Q54" s="96">
        <v>0.46</v>
      </c>
      <c r="R54" s="96">
        <v>667.03124135163466</v>
      </c>
      <c r="S54" s="23"/>
    </row>
    <row r="55" spans="1:19" s="14" customFormat="1" x14ac:dyDescent="0.25">
      <c r="P55" s="22"/>
      <c r="Q55" s="68">
        <v>0.47000000000000003</v>
      </c>
      <c r="R55" s="68">
        <v>674.88947080851688</v>
      </c>
      <c r="S55" s="23"/>
    </row>
    <row r="56" spans="1:19" s="14" customFormat="1" x14ac:dyDescent="0.25">
      <c r="P56" s="22"/>
      <c r="Q56" s="96">
        <v>0.48</v>
      </c>
      <c r="R56" s="96">
        <v>683.06733072703025</v>
      </c>
      <c r="S56" s="23"/>
    </row>
    <row r="57" spans="1:19" s="14" customFormat="1" x14ac:dyDescent="0.25">
      <c r="P57" s="22"/>
      <c r="Q57" s="68">
        <v>0.49</v>
      </c>
      <c r="R57" s="68">
        <v>691.56646485886188</v>
      </c>
      <c r="S57" s="23"/>
    </row>
    <row r="58" spans="1:19" s="14" customFormat="1" x14ac:dyDescent="0.25">
      <c r="P58" s="22"/>
      <c r="Q58" s="96">
        <v>0.5</v>
      </c>
      <c r="R58" s="96">
        <v>700.28828566912227</v>
      </c>
      <c r="S58" s="23"/>
    </row>
    <row r="59" spans="1:19" s="14" customFormat="1" x14ac:dyDescent="0.25">
      <c r="P59" s="22"/>
      <c r="Q59" s="68">
        <v>0.51</v>
      </c>
      <c r="R59" s="68">
        <v>709.13444351447185</v>
      </c>
      <c r="S59" s="23"/>
    </row>
    <row r="60" spans="1:19" s="14" customFormat="1" x14ac:dyDescent="0.25">
      <c r="P60" s="22"/>
      <c r="Q60" s="96">
        <v>0.52</v>
      </c>
      <c r="R60" s="96">
        <v>718.2407977737148</v>
      </c>
      <c r="S60" s="23"/>
    </row>
    <row r="61" spans="1:19" s="14" customFormat="1" x14ac:dyDescent="0.25">
      <c r="P61" s="22"/>
      <c r="Q61" s="68">
        <v>0.53</v>
      </c>
      <c r="R61" s="68">
        <v>727.79996488567951</v>
      </c>
      <c r="S61" s="23"/>
    </row>
    <row r="62" spans="1:19" s="14" customFormat="1" x14ac:dyDescent="0.25">
      <c r="P62" s="22"/>
      <c r="Q62" s="96">
        <v>0.54</v>
      </c>
      <c r="R62" s="96">
        <v>737.76500704560715</v>
      </c>
      <c r="S62" s="23"/>
    </row>
    <row r="63" spans="1:19" s="14" customFormat="1" x14ac:dyDescent="0.25">
      <c r="P63" s="22"/>
      <c r="Q63" s="68">
        <v>0.55000000000000004</v>
      </c>
      <c r="R63" s="68">
        <v>748.12562087867207</v>
      </c>
      <c r="S63" s="23"/>
    </row>
    <row r="64" spans="1:19" s="14" customFormat="1" x14ac:dyDescent="0.25">
      <c r="P64" s="22"/>
      <c r="Q64" s="96">
        <v>0.56000000000000005</v>
      </c>
      <c r="R64" s="96">
        <v>758.88243730332317</v>
      </c>
      <c r="S64" s="23"/>
    </row>
    <row r="65" spans="16:19" s="14" customFormat="1" x14ac:dyDescent="0.25">
      <c r="P65" s="22"/>
      <c r="Q65" s="68">
        <v>0.57000000000000006</v>
      </c>
      <c r="R65" s="68">
        <v>770.0023867061301</v>
      </c>
      <c r="S65" s="23"/>
    </row>
    <row r="66" spans="16:19" s="14" customFormat="1" x14ac:dyDescent="0.25">
      <c r="P66" s="22"/>
      <c r="Q66" s="96">
        <v>0.57999999999999996</v>
      </c>
      <c r="R66" s="96">
        <v>781.46989769872107</v>
      </c>
      <c r="S66" s="23"/>
    </row>
    <row r="67" spans="16:19" s="14" customFormat="1" x14ac:dyDescent="0.25">
      <c r="P67" s="22"/>
      <c r="Q67" s="68">
        <v>0.59</v>
      </c>
      <c r="R67" s="68">
        <v>793.52117668135907</v>
      </c>
      <c r="S67" s="23"/>
    </row>
    <row r="68" spans="16:19" s="14" customFormat="1" x14ac:dyDescent="0.25">
      <c r="P68" s="22"/>
      <c r="Q68" s="96">
        <v>0.6</v>
      </c>
      <c r="R68" s="96">
        <v>806.17227359399044</v>
      </c>
      <c r="S68" s="23"/>
    </row>
    <row r="69" spans="16:19" s="14" customFormat="1" x14ac:dyDescent="0.25">
      <c r="P69" s="22"/>
      <c r="Q69" s="68">
        <v>0.61</v>
      </c>
      <c r="R69" s="68">
        <v>819.36071037135923</v>
      </c>
      <c r="S69" s="23"/>
    </row>
    <row r="70" spans="16:19" s="14" customFormat="1" x14ac:dyDescent="0.25">
      <c r="P70" s="22"/>
      <c r="Q70" s="96">
        <v>0.62</v>
      </c>
      <c r="R70" s="96">
        <v>833.12176484443296</v>
      </c>
      <c r="S70" s="23"/>
    </row>
    <row r="71" spans="16:19" s="14" customFormat="1" x14ac:dyDescent="0.25">
      <c r="P71" s="22"/>
      <c r="Q71" s="68">
        <v>0.63</v>
      </c>
      <c r="R71" s="68">
        <v>847.65584870411817</v>
      </c>
      <c r="S71" s="23"/>
    </row>
    <row r="72" spans="16:19" s="14" customFormat="1" x14ac:dyDescent="0.25">
      <c r="P72" s="22"/>
      <c r="Q72" s="96">
        <v>0.64</v>
      </c>
      <c r="R72" s="96">
        <v>862.99280802316946</v>
      </c>
      <c r="S72" s="23"/>
    </row>
    <row r="73" spans="16:19" s="14" customFormat="1" x14ac:dyDescent="0.25">
      <c r="P73" s="22"/>
      <c r="Q73" s="68">
        <v>0.65</v>
      </c>
      <c r="R73" s="68">
        <v>879.19808872060742</v>
      </c>
      <c r="S73" s="23"/>
    </row>
    <row r="74" spans="16:19" s="14" customFormat="1" x14ac:dyDescent="0.25">
      <c r="P74" s="22"/>
      <c r="Q74" s="96">
        <v>0.66</v>
      </c>
      <c r="R74" s="96">
        <v>896.31440246337525</v>
      </c>
      <c r="S74" s="23"/>
    </row>
    <row r="75" spans="16:19" s="14" customFormat="1" x14ac:dyDescent="0.25">
      <c r="P75" s="22"/>
      <c r="Q75" s="68">
        <v>0.67</v>
      </c>
      <c r="R75" s="68">
        <v>914.43045420727685</v>
      </c>
      <c r="S75" s="23"/>
    </row>
    <row r="76" spans="16:19" s="14" customFormat="1" x14ac:dyDescent="0.25">
      <c r="P76" s="22"/>
      <c r="Q76" s="96">
        <v>0.68</v>
      </c>
      <c r="R76" s="96">
        <v>933.77183909256109</v>
      </c>
      <c r="S76" s="23"/>
    </row>
    <row r="77" spans="16:19" s="14" customFormat="1" x14ac:dyDescent="0.25">
      <c r="P77" s="22"/>
      <c r="Q77" s="68">
        <v>0.69000000000000006</v>
      </c>
      <c r="R77" s="68">
        <v>954.34248637395513</v>
      </c>
      <c r="S77" s="23"/>
    </row>
    <row r="78" spans="16:19" s="14" customFormat="1" x14ac:dyDescent="0.25">
      <c r="P78" s="22"/>
      <c r="Q78" s="96">
        <v>0.70000000000000007</v>
      </c>
      <c r="R78" s="96">
        <v>976.29037602764458</v>
      </c>
      <c r="S78" s="23"/>
    </row>
    <row r="79" spans="16:19" s="14" customFormat="1" x14ac:dyDescent="0.25">
      <c r="P79" s="22"/>
      <c r="Q79" s="68">
        <v>0.71</v>
      </c>
      <c r="R79" s="68">
        <v>999.83394261016599</v>
      </c>
      <c r="S79" s="23"/>
    </row>
    <row r="80" spans="16:19" s="14" customFormat="1" x14ac:dyDescent="0.25">
      <c r="P80" s="22"/>
      <c r="Q80" s="96">
        <v>0.72</v>
      </c>
      <c r="R80" s="96">
        <v>1025.267223737568</v>
      </c>
      <c r="S80" s="23"/>
    </row>
    <row r="81" spans="16:19" s="14" customFormat="1" x14ac:dyDescent="0.25">
      <c r="P81" s="22"/>
      <c r="Q81" s="68">
        <v>0.73</v>
      </c>
      <c r="R81" s="68">
        <v>1052.7161707448552</v>
      </c>
      <c r="S81" s="23"/>
    </row>
    <row r="82" spans="16:19" s="14" customFormat="1" x14ac:dyDescent="0.25">
      <c r="P82" s="22"/>
      <c r="Q82" s="96">
        <v>0.74</v>
      </c>
      <c r="R82" s="96">
        <v>1082.4560879455926</v>
      </c>
      <c r="S82" s="23"/>
    </row>
    <row r="83" spans="16:19" s="14" customFormat="1" x14ac:dyDescent="0.25">
      <c r="P83" s="22"/>
      <c r="Q83" s="68">
        <v>0.75</v>
      </c>
      <c r="R83" s="68">
        <v>1115.0004685664612</v>
      </c>
      <c r="S83" s="23"/>
    </row>
    <row r="84" spans="16:19" s="14" customFormat="1" x14ac:dyDescent="0.25">
      <c r="P84" s="22"/>
      <c r="Q84" s="96">
        <v>0.76</v>
      </c>
      <c r="R84" s="96">
        <v>1150.7403717546804</v>
      </c>
      <c r="S84" s="23"/>
    </row>
    <row r="85" spans="16:19" s="14" customFormat="1" x14ac:dyDescent="0.25">
      <c r="P85" s="22"/>
      <c r="Q85" s="68">
        <v>0.77</v>
      </c>
      <c r="R85" s="68">
        <v>1190.0605423756567</v>
      </c>
      <c r="S85" s="23"/>
    </row>
    <row r="86" spans="16:19" s="14" customFormat="1" x14ac:dyDescent="0.25">
      <c r="P86" s="22"/>
      <c r="Q86" s="96">
        <v>0.78</v>
      </c>
      <c r="R86" s="96">
        <v>1233.6802086064154</v>
      </c>
      <c r="S86" s="23"/>
    </row>
    <row r="87" spans="16:19" s="14" customFormat="1" x14ac:dyDescent="0.25">
      <c r="P87" s="22"/>
      <c r="Q87" s="68">
        <v>0.79</v>
      </c>
      <c r="R87" s="68">
        <v>1282.4102899532293</v>
      </c>
      <c r="S87" s="23"/>
    </row>
    <row r="88" spans="16:19" s="14" customFormat="1" x14ac:dyDescent="0.25">
      <c r="P88" s="22"/>
      <c r="Q88" s="96">
        <v>0.8</v>
      </c>
      <c r="R88" s="96">
        <v>1337.4545675105658</v>
      </c>
      <c r="S88" s="23"/>
    </row>
    <row r="89" spans="16:19" s="14" customFormat="1" x14ac:dyDescent="0.25">
      <c r="P89" s="22"/>
      <c r="Q89" s="68">
        <v>0.81</v>
      </c>
      <c r="R89" s="68">
        <v>1399.8925076435285</v>
      </c>
      <c r="S89" s="23"/>
    </row>
    <row r="90" spans="16:19" s="14" customFormat="1" x14ac:dyDescent="0.25">
      <c r="P90" s="22"/>
      <c r="Q90" s="96">
        <v>0.82000000000000006</v>
      </c>
      <c r="R90" s="96">
        <v>1471.8900401991989</v>
      </c>
      <c r="S90" s="23"/>
    </row>
    <row r="91" spans="16:19" s="14" customFormat="1" x14ac:dyDescent="0.25">
      <c r="P91" s="22"/>
      <c r="Q91" s="68">
        <v>0.83000000000000007</v>
      </c>
      <c r="R91" s="68">
        <v>1555.5804599140811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BAE8DA47-318A-4E98-9DF2-CB841FD9BE69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0331E-CEF2-411E-9801-7B1C8DC02E80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210</v>
      </c>
      <c r="E9" s="23"/>
      <c r="G9" s="22"/>
      <c r="H9" s="104" t="s">
        <v>34</v>
      </c>
      <c r="I9" s="105">
        <v>622.5849842221628</v>
      </c>
      <c r="J9" s="21"/>
      <c r="K9" s="21"/>
      <c r="L9" s="21"/>
      <c r="M9" s="21"/>
      <c r="N9" s="23"/>
      <c r="P9" s="22"/>
      <c r="Q9" s="68">
        <v>0.01</v>
      </c>
      <c r="R9" s="68">
        <v>104.9128076112632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183.37445353530541</v>
      </c>
      <c r="J10" s="21"/>
      <c r="K10" s="21"/>
      <c r="L10" s="21"/>
      <c r="M10" s="21"/>
      <c r="N10" s="23"/>
      <c r="P10" s="22"/>
      <c r="Q10" s="96">
        <v>0.02</v>
      </c>
      <c r="R10" s="96">
        <v>133.91688813127573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190</v>
      </c>
      <c r="J11" s="21"/>
      <c r="K11" s="21"/>
      <c r="L11" s="21"/>
      <c r="M11" s="21"/>
      <c r="N11" s="23"/>
      <c r="P11" s="22"/>
      <c r="Q11" s="68">
        <v>0.03</v>
      </c>
      <c r="R11" s="68">
        <v>153.71510701993017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120.72486652266909</v>
      </c>
      <c r="J12" s="21"/>
      <c r="K12" s="21"/>
      <c r="L12" s="21"/>
      <c r="M12" s="21"/>
      <c r="N12" s="23"/>
      <c r="P12" s="22"/>
      <c r="Q12" s="96">
        <v>0.04</v>
      </c>
      <c r="R12" s="96">
        <v>169.63695558941973</v>
      </c>
      <c r="S12" s="23"/>
    </row>
    <row r="13" spans="2:23" s="14" customFormat="1" x14ac:dyDescent="0.25">
      <c r="B13" s="63"/>
      <c r="C13" s="72" t="s">
        <v>131</v>
      </c>
      <c r="D13" s="56" t="s">
        <v>209</v>
      </c>
      <c r="E13" s="64"/>
      <c r="G13" s="22"/>
      <c r="H13" s="11" t="s">
        <v>108</v>
      </c>
      <c r="I13" s="68">
        <v>0.44021241978337222</v>
      </c>
      <c r="J13" s="21"/>
      <c r="K13" s="21"/>
      <c r="L13" s="21"/>
      <c r="M13" s="21"/>
      <c r="N13" s="23"/>
      <c r="P13" s="22"/>
      <c r="Q13" s="68">
        <v>0.05</v>
      </c>
      <c r="R13" s="68">
        <v>183.37445353530538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195.70986944064344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1.6409957926638319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207.0520201294149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217.68664694927384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227.76189148154421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237.41297311604407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246.73236139448835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>
        <v>5.2905403693736003E-2</v>
      </c>
      <c r="J20" s="21"/>
      <c r="K20" s="21"/>
      <c r="L20" s="21"/>
      <c r="M20" s="21"/>
      <c r="N20" s="23"/>
      <c r="P20" s="22"/>
      <c r="Q20" s="96">
        <v>0.12</v>
      </c>
      <c r="R20" s="96">
        <v>255.77594643178585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188</v>
      </c>
      <c r="I21" s="96">
        <v>-3.7773351075855102</v>
      </c>
      <c r="J21" s="21"/>
      <c r="K21" s="21"/>
      <c r="L21" s="21"/>
      <c r="M21" s="21"/>
      <c r="N21" s="23"/>
      <c r="P21" s="22"/>
      <c r="Q21" s="68">
        <v>0.13</v>
      </c>
      <c r="R21" s="68">
        <v>264.58988698178763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0.387912657337037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273.24014764196306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281.76232498371604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290.16346073271825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298.46215448884971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5.2905403693736003E-2</v>
      </c>
      <c r="J26" s="68">
        <v>2.0056438540295316</v>
      </c>
      <c r="K26" s="68">
        <v>3</v>
      </c>
      <c r="L26" s="68">
        <v>37.909999999999997</v>
      </c>
      <c r="M26" s="68">
        <v>0.72147016186560553</v>
      </c>
      <c r="N26" s="34"/>
      <c r="P26" s="22"/>
      <c r="Q26" s="96">
        <v>0.18</v>
      </c>
      <c r="R26" s="96">
        <v>306.71841087482653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17.600000000000001</v>
      </c>
      <c r="I27" s="96">
        <v>5.6552890937895832E-2</v>
      </c>
      <c r="J27" s="96">
        <v>2.3803111795760357</v>
      </c>
      <c r="K27" s="96">
        <v>1</v>
      </c>
      <c r="L27" s="96">
        <v>42.09</v>
      </c>
      <c r="M27" s="96">
        <v>-0.92108849621568278</v>
      </c>
      <c r="N27" s="23"/>
      <c r="P27" s="22"/>
      <c r="Q27" s="68">
        <v>0.19</v>
      </c>
      <c r="R27" s="68">
        <v>314.91516333630881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57.5</v>
      </c>
      <c r="I28" s="68">
        <v>6.5886409361274489E-2</v>
      </c>
      <c r="J28" s="68">
        <v>3.1085207936649306</v>
      </c>
      <c r="K28" s="68">
        <v>3</v>
      </c>
      <c r="L28" s="68">
        <v>47.18</v>
      </c>
      <c r="M28" s="68">
        <v>-6.3684864264526089E-2</v>
      </c>
      <c r="N28" s="23"/>
      <c r="P28" s="22"/>
      <c r="Q28" s="96">
        <v>0.2</v>
      </c>
      <c r="R28" s="96">
        <v>323.09381064545738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188.5</v>
      </c>
      <c r="I29" s="96">
        <v>9.1253700300968077E-2</v>
      </c>
      <c r="J29" s="96">
        <v>4.0808654774592927</v>
      </c>
      <c r="K29" s="96">
        <v>5</v>
      </c>
      <c r="L29" s="96">
        <v>44.72</v>
      </c>
      <c r="M29" s="96">
        <v>0.47728920432078564</v>
      </c>
      <c r="N29" s="23"/>
      <c r="P29" s="22"/>
      <c r="Q29" s="68">
        <v>0.21</v>
      </c>
      <c r="R29" s="68">
        <v>331.26461207427627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678.3</v>
      </c>
      <c r="I30" s="68">
        <v>0.15325947120802158</v>
      </c>
      <c r="J30" s="68">
        <v>5.4299830649002043</v>
      </c>
      <c r="K30" s="68">
        <v>5</v>
      </c>
      <c r="L30" s="68">
        <v>35.43</v>
      </c>
      <c r="M30" s="68">
        <v>-0.20052888530837992</v>
      </c>
      <c r="N30" s="23"/>
      <c r="P30" s="22"/>
      <c r="Q30" s="96">
        <v>0.22</v>
      </c>
      <c r="R30" s="96">
        <v>339.41854648542966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347.58874382937177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355.82164759534089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364.07341828190118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-56.468560907251629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372.34969168024986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-57.362433261334544</v>
      </c>
      <c r="J35" s="96">
        <v>3</v>
      </c>
      <c r="K35" s="96">
        <v>1.7877447081658318</v>
      </c>
      <c r="L35" s="96">
        <v>2</v>
      </c>
      <c r="M35" s="96">
        <v>0.4090686232185341</v>
      </c>
      <c r="N35" s="23"/>
      <c r="P35" s="22"/>
      <c r="Q35" s="68">
        <v>0.27</v>
      </c>
      <c r="R35" s="68">
        <v>380.70264429374498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-58.801845395078807</v>
      </c>
      <c r="J36" s="68">
        <v>1</v>
      </c>
      <c r="K36" s="68">
        <v>4.6665689756543571</v>
      </c>
      <c r="L36" s="68">
        <v>4</v>
      </c>
      <c r="M36" s="68">
        <v>0.323250945206917</v>
      </c>
      <c r="N36" s="23"/>
      <c r="P36" s="22"/>
      <c r="Q36" s="96">
        <v>0.28000000000000003</v>
      </c>
      <c r="R36" s="96">
        <v>389.15141813369252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397.69512485744406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406.33208227106843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415.04742890968527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423.89802227247861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432.89592820012103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442.03235655472167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451.34250586837311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460.85767856055975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470.62699199106567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480.49375526173094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490.56254829507083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500.94407086462195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511.52650626699568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522.3224857281632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533.42985621180276</v>
      </c>
      <c r="S51" s="23"/>
    </row>
    <row r="52" spans="1:19" s="14" customFormat="1" x14ac:dyDescent="0.25">
      <c r="B52" s="13"/>
      <c r="P52" s="22"/>
      <c r="Q52" s="96">
        <v>0.44</v>
      </c>
      <c r="R52" s="96">
        <v>546.02869278491323</v>
      </c>
      <c r="S52" s="23"/>
    </row>
    <row r="53" spans="1:19" s="14" customFormat="1" x14ac:dyDescent="0.25">
      <c r="B53" s="13"/>
      <c r="P53" s="22"/>
      <c r="Q53" s="68">
        <v>0.45</v>
      </c>
      <c r="R53" s="68">
        <v>558.23196699865969</v>
      </c>
      <c r="S53" s="23"/>
    </row>
    <row r="54" spans="1:19" s="14" customFormat="1" x14ac:dyDescent="0.25">
      <c r="P54" s="22"/>
      <c r="Q54" s="96">
        <v>0.46</v>
      </c>
      <c r="R54" s="96">
        <v>570.59128691290493</v>
      </c>
      <c r="S54" s="23"/>
    </row>
    <row r="55" spans="1:19" s="14" customFormat="1" x14ac:dyDescent="0.25">
      <c r="P55" s="22"/>
      <c r="Q55" s="68">
        <v>0.47000000000000003</v>
      </c>
      <c r="R55" s="68">
        <v>584.82936803838572</v>
      </c>
      <c r="S55" s="23"/>
    </row>
    <row r="56" spans="1:19" s="14" customFormat="1" x14ac:dyDescent="0.25">
      <c r="P56" s="22"/>
      <c r="Q56" s="96">
        <v>0.48</v>
      </c>
      <c r="R56" s="96">
        <v>597.60714099650079</v>
      </c>
      <c r="S56" s="23"/>
    </row>
    <row r="57" spans="1:19" s="14" customFormat="1" x14ac:dyDescent="0.25">
      <c r="P57" s="22"/>
      <c r="Q57" s="68">
        <v>0.49</v>
      </c>
      <c r="R57" s="68">
        <v>610.08027448985501</v>
      </c>
      <c r="S57" s="23"/>
    </row>
    <row r="58" spans="1:19" s="14" customFormat="1" x14ac:dyDescent="0.25">
      <c r="P58" s="22"/>
      <c r="Q58" s="96">
        <v>0.5</v>
      </c>
      <c r="R58" s="96">
        <v>622.58498422216314</v>
      </c>
      <c r="S58" s="23"/>
    </row>
    <row r="59" spans="1:19" s="14" customFormat="1" x14ac:dyDescent="0.25">
      <c r="P59" s="22"/>
      <c r="Q59" s="68">
        <v>0.51</v>
      </c>
      <c r="R59" s="68">
        <v>634.86751224918419</v>
      </c>
      <c r="S59" s="23"/>
    </row>
    <row r="60" spans="1:19" s="14" customFormat="1" x14ac:dyDescent="0.25">
      <c r="P60" s="22"/>
      <c r="Q60" s="96">
        <v>0.52</v>
      </c>
      <c r="R60" s="96">
        <v>648.73617536738527</v>
      </c>
      <c r="S60" s="23"/>
    </row>
    <row r="61" spans="1:19" s="14" customFormat="1" x14ac:dyDescent="0.25">
      <c r="P61" s="22"/>
      <c r="Q61" s="68">
        <v>0.53</v>
      </c>
      <c r="R61" s="68">
        <v>662.50867552489865</v>
      </c>
      <c r="S61" s="23"/>
    </row>
    <row r="62" spans="1:19" s="14" customFormat="1" x14ac:dyDescent="0.25">
      <c r="P62" s="22"/>
      <c r="Q62" s="96">
        <v>0.54</v>
      </c>
      <c r="R62" s="96">
        <v>668.82946251570218</v>
      </c>
      <c r="S62" s="23"/>
    </row>
    <row r="63" spans="1:19" s="14" customFormat="1" x14ac:dyDescent="0.25">
      <c r="P63" s="22"/>
      <c r="Q63" s="68">
        <v>0.55000000000000004</v>
      </c>
      <c r="R63" s="68">
        <v>672.77209548993767</v>
      </c>
      <c r="S63" s="23"/>
    </row>
    <row r="64" spans="1:19" s="14" customFormat="1" x14ac:dyDescent="0.25">
      <c r="P64" s="22"/>
      <c r="Q64" s="96">
        <v>0.56000000000000005</v>
      </c>
      <c r="R64" s="96">
        <v>707.99897848352782</v>
      </c>
      <c r="S64" s="23"/>
    </row>
    <row r="65" spans="16:19" s="14" customFormat="1" x14ac:dyDescent="0.25">
      <c r="P65" s="22"/>
      <c r="Q65" s="68">
        <v>0.57000000000000006</v>
      </c>
      <c r="R65" s="68">
        <v>736.54822974716024</v>
      </c>
      <c r="S65" s="23"/>
    </row>
    <row r="66" spans="16:19" s="14" customFormat="1" x14ac:dyDescent="0.25">
      <c r="P66" s="22"/>
      <c r="Q66" s="96">
        <v>0.57999999999999996</v>
      </c>
      <c r="R66" s="96">
        <v>757.91117437497246</v>
      </c>
      <c r="S66" s="23"/>
    </row>
    <row r="67" spans="16:19" s="14" customFormat="1" x14ac:dyDescent="0.25">
      <c r="P67" s="22"/>
      <c r="Q67" s="68">
        <v>0.59</v>
      </c>
      <c r="R67" s="68">
        <v>779.80529829769546</v>
      </c>
      <c r="S67" s="23"/>
    </row>
    <row r="68" spans="16:19" s="14" customFormat="1" x14ac:dyDescent="0.25">
      <c r="P68" s="22"/>
      <c r="Q68" s="96">
        <v>0.6</v>
      </c>
      <c r="R68" s="96">
        <v>804.49805839028397</v>
      </c>
      <c r="S68" s="23"/>
    </row>
    <row r="69" spans="16:19" s="14" customFormat="1" x14ac:dyDescent="0.25">
      <c r="P69" s="22"/>
      <c r="Q69" s="68">
        <v>0.61</v>
      </c>
      <c r="R69" s="68">
        <v>831.21235642919498</v>
      </c>
      <c r="S69" s="23"/>
    </row>
    <row r="70" spans="16:19" s="14" customFormat="1" x14ac:dyDescent="0.25">
      <c r="P70" s="22"/>
      <c r="Q70" s="96">
        <v>0.62</v>
      </c>
      <c r="R70" s="96">
        <v>857.73582662844103</v>
      </c>
      <c r="S70" s="23"/>
    </row>
    <row r="71" spans="16:19" s="14" customFormat="1" x14ac:dyDescent="0.25">
      <c r="P71" s="22"/>
      <c r="Q71" s="68">
        <v>0.63</v>
      </c>
      <c r="R71" s="68">
        <v>889.34114357317048</v>
      </c>
      <c r="S71" s="23"/>
    </row>
    <row r="72" spans="16:19" s="14" customFormat="1" x14ac:dyDescent="0.25">
      <c r="P72" s="22"/>
      <c r="Q72" s="96">
        <v>0.64</v>
      </c>
      <c r="R72" s="96">
        <v>921.42433866382169</v>
      </c>
      <c r="S72" s="23"/>
    </row>
    <row r="73" spans="16:19" s="14" customFormat="1" x14ac:dyDescent="0.25">
      <c r="P73" s="22"/>
      <c r="Q73" s="68">
        <v>0.65</v>
      </c>
      <c r="R73" s="68">
        <v>955.79128005407836</v>
      </c>
      <c r="S73" s="23"/>
    </row>
    <row r="74" spans="16:19" s="14" customFormat="1" x14ac:dyDescent="0.25">
      <c r="P74" s="22"/>
      <c r="Q74" s="96">
        <v>0.66</v>
      </c>
      <c r="R74" s="96">
        <v>993.05119164830467</v>
      </c>
      <c r="S74" s="23"/>
    </row>
    <row r="75" spans="16:19" s="14" customFormat="1" x14ac:dyDescent="0.25">
      <c r="P75" s="22"/>
      <c r="Q75" s="68">
        <v>0.67</v>
      </c>
      <c r="R75" s="68">
        <v>1033.4323362296198</v>
      </c>
      <c r="S75" s="23"/>
    </row>
    <row r="76" spans="16:19" s="14" customFormat="1" x14ac:dyDescent="0.25">
      <c r="P76" s="22"/>
      <c r="Q76" s="96">
        <v>0.68</v>
      </c>
      <c r="R76" s="96">
        <v>1077.9544239272789</v>
      </c>
      <c r="S76" s="23"/>
    </row>
    <row r="77" spans="16:19" s="14" customFormat="1" x14ac:dyDescent="0.25">
      <c r="P77" s="22"/>
      <c r="Q77" s="68">
        <v>0.69000000000000006</v>
      </c>
      <c r="R77" s="68">
        <v>1127.1561782562039</v>
      </c>
      <c r="S77" s="23"/>
    </row>
    <row r="78" spans="16:19" s="14" customFormat="1" x14ac:dyDescent="0.25">
      <c r="P78" s="22"/>
      <c r="Q78" s="96">
        <v>0.70000000000000007</v>
      </c>
      <c r="R78" s="96">
        <v>1181.4953847436673</v>
      </c>
      <c r="S78" s="23"/>
    </row>
    <row r="79" spans="16:19" s="14" customFormat="1" x14ac:dyDescent="0.25">
      <c r="P79" s="22"/>
      <c r="Q79" s="68">
        <v>0.71</v>
      </c>
      <c r="R79" s="68">
        <v>1242.1530083792977</v>
      </c>
      <c r="S79" s="23"/>
    </row>
    <row r="80" spans="16:19" s="14" customFormat="1" x14ac:dyDescent="0.25">
      <c r="P80" s="22"/>
      <c r="Q80" s="96">
        <v>0.72</v>
      </c>
      <c r="R80" s="96">
        <v>1310.4442230774603</v>
      </c>
      <c r="S80" s="23"/>
    </row>
    <row r="81" spans="16:19" s="14" customFormat="1" x14ac:dyDescent="0.25">
      <c r="P81" s="22"/>
      <c r="Q81" s="68">
        <v>0.73</v>
      </c>
      <c r="R81" s="68">
        <v>1387.2426469446534</v>
      </c>
      <c r="S81" s="23"/>
    </row>
    <row r="82" spans="16:19" s="14" customFormat="1" x14ac:dyDescent="0.25">
      <c r="P82" s="22"/>
      <c r="Q82" s="96">
        <v>0.74</v>
      </c>
      <c r="R82" s="96">
        <v>1475.4220657516651</v>
      </c>
      <c r="S82" s="23"/>
    </row>
    <row r="83" spans="16:19" s="14" customFormat="1" x14ac:dyDescent="0.25">
      <c r="P83" s="22"/>
      <c r="Q83" s="68">
        <v>0.75</v>
      </c>
      <c r="R83" s="68">
        <v>1576.1320452145164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5BC1F644-6929-4E8D-8D11-1B76762FE6C4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DC33D-925F-4227-BF24-CD18171E660D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212</v>
      </c>
      <c r="E9" s="23"/>
      <c r="G9" s="22"/>
      <c r="H9" s="104" t="s">
        <v>34</v>
      </c>
      <c r="I9" s="105">
        <v>693.97684213497337</v>
      </c>
      <c r="J9" s="21"/>
      <c r="K9" s="21"/>
      <c r="L9" s="21"/>
      <c r="M9" s="21"/>
      <c r="N9" s="23"/>
      <c r="P9" s="22"/>
      <c r="Q9" s="68">
        <v>0.01</v>
      </c>
      <c r="R9" s="68">
        <v>336.37877555618411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391.63034645579114</v>
      </c>
      <c r="J10" s="21"/>
      <c r="K10" s="21"/>
      <c r="L10" s="21"/>
      <c r="M10" s="21"/>
      <c r="N10" s="23"/>
      <c r="P10" s="22"/>
      <c r="Q10" s="96">
        <v>0.02</v>
      </c>
      <c r="R10" s="96">
        <v>356.39509574376439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190</v>
      </c>
      <c r="J11" s="21"/>
      <c r="K11" s="21"/>
      <c r="L11" s="21"/>
      <c r="M11" s="21"/>
      <c r="N11" s="23"/>
      <c r="P11" s="22"/>
      <c r="Q11" s="68">
        <v>0.03</v>
      </c>
      <c r="R11" s="68">
        <v>370.44342822328434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119.11437808491732</v>
      </c>
      <c r="J12" s="21"/>
      <c r="K12" s="21"/>
      <c r="L12" s="21"/>
      <c r="M12" s="21"/>
      <c r="N12" s="23"/>
      <c r="P12" s="22"/>
      <c r="Q12" s="96">
        <v>0.04</v>
      </c>
      <c r="R12" s="96">
        <v>381.81062560994815</v>
      </c>
      <c r="S12" s="23"/>
    </row>
    <row r="13" spans="2:23" s="14" customFormat="1" x14ac:dyDescent="0.25">
      <c r="B13" s="63"/>
      <c r="C13" s="72" t="s">
        <v>131</v>
      </c>
      <c r="D13" s="56" t="s">
        <v>211</v>
      </c>
      <c r="E13" s="64"/>
      <c r="G13" s="22"/>
      <c r="H13" s="11" t="s">
        <v>108</v>
      </c>
      <c r="I13" s="68">
        <v>0.58382712861619201</v>
      </c>
      <c r="J13" s="21"/>
      <c r="K13" s="21"/>
      <c r="L13" s="21"/>
      <c r="M13" s="21"/>
      <c r="N13" s="23"/>
      <c r="P13" s="22"/>
      <c r="Q13" s="68">
        <v>0.05</v>
      </c>
      <c r="R13" s="68">
        <v>391.63034645579114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400.42201080954169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1.9453476469595981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408.52825904007989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416.1116644514251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423.26833408231607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430.13342822453149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436.7174452931759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188</v>
      </c>
      <c r="I20" s="68">
        <v>-1.54926958757589</v>
      </c>
      <c r="J20" s="21"/>
      <c r="K20" s="21"/>
      <c r="L20" s="21"/>
      <c r="M20" s="21"/>
      <c r="N20" s="23"/>
      <c r="P20" s="22"/>
      <c r="Q20" s="96">
        <v>0.12</v>
      </c>
      <c r="R20" s="96">
        <v>443.1276531876822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7.6708098990981705E-4</v>
      </c>
      <c r="J21" s="21"/>
      <c r="K21" s="21"/>
      <c r="L21" s="21"/>
      <c r="M21" s="21"/>
      <c r="N21" s="23"/>
      <c r="P21" s="22"/>
      <c r="Q21" s="68">
        <v>0.13</v>
      </c>
      <c r="R21" s="68">
        <v>449.35738712721889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455.47296949337846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461.46851523663321</v>
      </c>
      <c r="S23" s="23"/>
    </row>
    <row r="24" spans="2:19" s="14" customFormat="1" ht="30" x14ac:dyDescent="0.2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467.38576871946674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>
        <v>0</v>
      </c>
      <c r="I25" s="68">
        <v>6.0658463697539584E-2</v>
      </c>
      <c r="J25" s="68">
        <v>2.2995623587737253</v>
      </c>
      <c r="K25" s="68">
        <v>3</v>
      </c>
      <c r="L25" s="68">
        <v>37.909999999999997</v>
      </c>
      <c r="M25" s="68">
        <v>0.47657923736955271</v>
      </c>
      <c r="N25" s="34"/>
      <c r="P25" s="22"/>
      <c r="Q25" s="68">
        <v>0.17</v>
      </c>
      <c r="R25" s="68">
        <v>473.23540421524234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96">
        <v>17.600000000000001</v>
      </c>
      <c r="I26" s="96">
        <v>6.2297527288209122E-2</v>
      </c>
      <c r="J26" s="96">
        <v>2.6221029235607221</v>
      </c>
      <c r="K26" s="96">
        <v>1</v>
      </c>
      <c r="L26" s="96">
        <v>42.09</v>
      </c>
      <c r="M26" s="96">
        <v>-1.034477404467294</v>
      </c>
      <c r="N26" s="23"/>
      <c r="P26" s="22"/>
      <c r="Q26" s="96">
        <v>0.18</v>
      </c>
      <c r="R26" s="96">
        <v>479.02762716408142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57.5</v>
      </c>
      <c r="I27" s="68">
        <v>6.614116074583562E-2</v>
      </c>
      <c r="J27" s="68">
        <v>3.1205399639885245</v>
      </c>
      <c r="K27" s="68">
        <v>3</v>
      </c>
      <c r="L27" s="68">
        <v>47.18</v>
      </c>
      <c r="M27" s="68">
        <v>-7.061152092753889E-2</v>
      </c>
      <c r="N27" s="23"/>
      <c r="P27" s="22"/>
      <c r="Q27" s="68">
        <v>0.19</v>
      </c>
      <c r="R27" s="68">
        <v>484.7987716655158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188.5</v>
      </c>
      <c r="I28" s="96">
        <v>8.0058998180368712E-2</v>
      </c>
      <c r="J28" s="96">
        <v>3.5802383986260886</v>
      </c>
      <c r="K28" s="96">
        <v>5</v>
      </c>
      <c r="L28" s="96">
        <v>44.72</v>
      </c>
      <c r="M28" s="96">
        <v>0.78231105099202347</v>
      </c>
      <c r="N28" s="23"/>
      <c r="P28" s="22"/>
      <c r="Q28" s="96">
        <v>0.2</v>
      </c>
      <c r="R28" s="96">
        <v>490.53842498733593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678.3</v>
      </c>
      <c r="I29" s="68">
        <v>0.15174957604830219</v>
      </c>
      <c r="J29" s="68">
        <v>5.3764874793913471</v>
      </c>
      <c r="K29" s="68">
        <v>5</v>
      </c>
      <c r="L29" s="68">
        <v>35.43</v>
      </c>
      <c r="M29" s="68">
        <v>-0.17629466731163437</v>
      </c>
      <c r="N29" s="23"/>
      <c r="P29" s="22"/>
      <c r="Q29" s="68">
        <v>0.21</v>
      </c>
      <c r="R29" s="68">
        <v>496.26775388739975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501.99009149626414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507.70884296401289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513.4519867873704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-56.468560907251629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519.21253071192405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-57.55718904245866</v>
      </c>
      <c r="J34" s="96">
        <v>2</v>
      </c>
      <c r="K34" s="96">
        <v>2.1772562704140626</v>
      </c>
      <c r="L34" s="96">
        <v>3</v>
      </c>
      <c r="M34" s="96">
        <v>0.53644205894381913</v>
      </c>
      <c r="N34" s="23"/>
      <c r="P34" s="22"/>
      <c r="Q34" s="96">
        <v>0.26</v>
      </c>
      <c r="R34" s="96">
        <v>525.00368095020531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185</v>
      </c>
      <c r="I35" s="68">
        <v>-58.801845395078807</v>
      </c>
      <c r="J35" s="68">
        <v>1</v>
      </c>
      <c r="K35" s="68">
        <v>4.6665689756543571</v>
      </c>
      <c r="L35" s="68">
        <v>4</v>
      </c>
      <c r="M35" s="68">
        <v>0.323250945206917</v>
      </c>
      <c r="N35" s="23"/>
      <c r="P35" s="22"/>
      <c r="Q35" s="68">
        <v>0.27</v>
      </c>
      <c r="R35" s="68">
        <v>530.84417778970271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536.72538052364268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542.66356268809295</v>
      </c>
      <c r="S37" s="23"/>
    </row>
    <row r="38" spans="1:19" s="14" customFormat="1" ht="23.25" x14ac:dyDescent="0.35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548.66740581934209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554.73227694594686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560.87689934821356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567.1017961572586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573.40962723900077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579.81847145765028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586.31691841099155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592.92906427910179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599.68733335970433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606.5822396044498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613.61711316176604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620.78422563644176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628.09452216226589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635.5961214218155</v>
      </c>
      <c r="S51" s="23"/>
    </row>
    <row r="52" spans="1:19" s="14" customFormat="1" x14ac:dyDescent="0.25">
      <c r="B52" s="13"/>
      <c r="P52" s="22"/>
      <c r="Q52" s="96">
        <v>0.44</v>
      </c>
      <c r="R52" s="96">
        <v>643.29119853216491</v>
      </c>
      <c r="S52" s="23"/>
    </row>
    <row r="53" spans="1:19" s="14" customFormat="1" x14ac:dyDescent="0.25">
      <c r="B53" s="13"/>
      <c r="P53" s="22"/>
      <c r="Q53" s="68">
        <v>0.45</v>
      </c>
      <c r="R53" s="68">
        <v>651.17117417378256</v>
      </c>
      <c r="S53" s="23"/>
    </row>
    <row r="54" spans="1:19" s="14" customFormat="1" x14ac:dyDescent="0.25">
      <c r="P54" s="22"/>
      <c r="Q54" s="96">
        <v>0.46</v>
      </c>
      <c r="R54" s="96">
        <v>659.21182011603992</v>
      </c>
      <c r="S54" s="23"/>
    </row>
    <row r="55" spans="1:19" s="14" customFormat="1" x14ac:dyDescent="0.25">
      <c r="P55" s="22"/>
      <c r="Q55" s="68">
        <v>0.47000000000000003</v>
      </c>
      <c r="R55" s="68">
        <v>667.43438235406586</v>
      </c>
      <c r="S55" s="23"/>
    </row>
    <row r="56" spans="1:19" s="14" customFormat="1" x14ac:dyDescent="0.25">
      <c r="P56" s="22"/>
      <c r="Q56" s="96">
        <v>0.48</v>
      </c>
      <c r="R56" s="96">
        <v>675.9715936790833</v>
      </c>
      <c r="S56" s="23"/>
    </row>
    <row r="57" spans="1:19" s="14" customFormat="1" x14ac:dyDescent="0.25">
      <c r="P57" s="22"/>
      <c r="Q57" s="68">
        <v>0.49</v>
      </c>
      <c r="R57" s="68">
        <v>684.83980396738082</v>
      </c>
      <c r="S57" s="23"/>
    </row>
    <row r="58" spans="1:19" s="14" customFormat="1" x14ac:dyDescent="0.25">
      <c r="P58" s="22"/>
      <c r="Q58" s="96">
        <v>0.5</v>
      </c>
      <c r="R58" s="96">
        <v>693.97684213497359</v>
      </c>
      <c r="S58" s="23"/>
    </row>
    <row r="59" spans="1:19" s="14" customFormat="1" x14ac:dyDescent="0.25">
      <c r="P59" s="22"/>
      <c r="Q59" s="68">
        <v>0.51</v>
      </c>
      <c r="R59" s="68">
        <v>703.32018335458974</v>
      </c>
      <c r="S59" s="23"/>
    </row>
    <row r="60" spans="1:19" s="14" customFormat="1" x14ac:dyDescent="0.25">
      <c r="P60" s="22"/>
      <c r="Q60" s="96">
        <v>0.52</v>
      </c>
      <c r="R60" s="96">
        <v>712.97158062202459</v>
      </c>
      <c r="S60" s="23"/>
    </row>
    <row r="61" spans="1:19" s="14" customFormat="1" x14ac:dyDescent="0.25">
      <c r="P61" s="22"/>
      <c r="Q61" s="68">
        <v>0.53</v>
      </c>
      <c r="R61" s="68">
        <v>723.07408453403889</v>
      </c>
      <c r="S61" s="23"/>
    </row>
    <row r="62" spans="1:19" s="14" customFormat="1" x14ac:dyDescent="0.25">
      <c r="P62" s="22"/>
      <c r="Q62" s="96">
        <v>0.54</v>
      </c>
      <c r="R62" s="96">
        <v>733.55760366397476</v>
      </c>
      <c r="S62" s="23"/>
    </row>
    <row r="63" spans="1:19" s="14" customFormat="1" x14ac:dyDescent="0.25">
      <c r="P63" s="22"/>
      <c r="Q63" s="68">
        <v>0.55000000000000004</v>
      </c>
      <c r="R63" s="68">
        <v>744.3170650925631</v>
      </c>
      <c r="S63" s="23"/>
    </row>
    <row r="64" spans="1:19" s="14" customFormat="1" x14ac:dyDescent="0.25">
      <c r="P64" s="22"/>
      <c r="Q64" s="96">
        <v>0.56000000000000005</v>
      </c>
      <c r="R64" s="96">
        <v>755.40730263964417</v>
      </c>
      <c r="S64" s="23"/>
    </row>
    <row r="65" spans="16:19" s="14" customFormat="1" x14ac:dyDescent="0.25">
      <c r="P65" s="22"/>
      <c r="Q65" s="68">
        <v>0.57000000000000006</v>
      </c>
      <c r="R65" s="68">
        <v>766.92426141500437</v>
      </c>
      <c r="S65" s="23"/>
    </row>
    <row r="66" spans="16:19" s="14" customFormat="1" x14ac:dyDescent="0.25">
      <c r="P66" s="22"/>
      <c r="Q66" s="96">
        <v>0.57999999999999996</v>
      </c>
      <c r="R66" s="96">
        <v>778.90334757979156</v>
      </c>
      <c r="S66" s="23"/>
    </row>
    <row r="67" spans="16:19" s="14" customFormat="1" x14ac:dyDescent="0.25">
      <c r="P67" s="22"/>
      <c r="Q67" s="68">
        <v>0.59</v>
      </c>
      <c r="R67" s="68">
        <v>791.50940177849679</v>
      </c>
      <c r="S67" s="23"/>
    </row>
    <row r="68" spans="16:19" s="14" customFormat="1" x14ac:dyDescent="0.25">
      <c r="P68" s="22"/>
      <c r="Q68" s="96">
        <v>0.6</v>
      </c>
      <c r="R68" s="96">
        <v>804.69924257467983</v>
      </c>
      <c r="S68" s="23"/>
    </row>
    <row r="69" spans="16:19" s="14" customFormat="1" x14ac:dyDescent="0.25">
      <c r="P69" s="22"/>
      <c r="Q69" s="68">
        <v>0.61</v>
      </c>
      <c r="R69" s="68">
        <v>818.42704564004896</v>
      </c>
      <c r="S69" s="23"/>
    </row>
    <row r="70" spans="16:19" s="14" customFormat="1" x14ac:dyDescent="0.25">
      <c r="P70" s="22"/>
      <c r="Q70" s="96">
        <v>0.62</v>
      </c>
      <c r="R70" s="96">
        <v>832.83500366451801</v>
      </c>
      <c r="S70" s="23"/>
    </row>
    <row r="71" spans="16:19" s="14" customFormat="1" x14ac:dyDescent="0.25">
      <c r="P71" s="22"/>
      <c r="Q71" s="68">
        <v>0.63</v>
      </c>
      <c r="R71" s="68">
        <v>847.98196111884272</v>
      </c>
      <c r="S71" s="23"/>
    </row>
    <row r="72" spans="16:19" s="14" customFormat="1" x14ac:dyDescent="0.25">
      <c r="P72" s="22"/>
      <c r="Q72" s="96">
        <v>0.64</v>
      </c>
      <c r="R72" s="96">
        <v>863.97188739020771</v>
      </c>
      <c r="S72" s="23"/>
    </row>
    <row r="73" spans="16:19" s="14" customFormat="1" x14ac:dyDescent="0.25">
      <c r="P73" s="22"/>
      <c r="Q73" s="68">
        <v>0.65</v>
      </c>
      <c r="R73" s="68">
        <v>880.83749070415013</v>
      </c>
      <c r="S73" s="23"/>
    </row>
    <row r="74" spans="16:19" s="14" customFormat="1" x14ac:dyDescent="0.25">
      <c r="P74" s="22"/>
      <c r="Q74" s="96">
        <v>0.66</v>
      </c>
      <c r="R74" s="96">
        <v>898.61366904919896</v>
      </c>
      <c r="S74" s="23"/>
    </row>
    <row r="75" spans="16:19" s="14" customFormat="1" x14ac:dyDescent="0.25">
      <c r="P75" s="22"/>
      <c r="Q75" s="68">
        <v>0.67</v>
      </c>
      <c r="R75" s="68">
        <v>917.47462211523464</v>
      </c>
      <c r="S75" s="23"/>
    </row>
    <row r="76" spans="16:19" s="14" customFormat="1" x14ac:dyDescent="0.25">
      <c r="P76" s="22"/>
      <c r="Q76" s="96">
        <v>0.68</v>
      </c>
      <c r="R76" s="96">
        <v>937.50297324050609</v>
      </c>
      <c r="S76" s="23"/>
    </row>
    <row r="77" spans="16:19" s="14" customFormat="1" x14ac:dyDescent="0.25">
      <c r="P77" s="22"/>
      <c r="Q77" s="68">
        <v>0.69000000000000006</v>
      </c>
      <c r="R77" s="68">
        <v>958.79546924893475</v>
      </c>
      <c r="S77" s="23"/>
    </row>
    <row r="78" spans="16:19" s="14" customFormat="1" x14ac:dyDescent="0.25">
      <c r="P78" s="22"/>
      <c r="Q78" s="96">
        <v>0.70000000000000007</v>
      </c>
      <c r="R78" s="96">
        <v>981.60399691678606</v>
      </c>
      <c r="S78" s="23"/>
    </row>
    <row r="79" spans="16:19" s="14" customFormat="1" x14ac:dyDescent="0.25">
      <c r="P79" s="22"/>
      <c r="Q79" s="68">
        <v>0.71</v>
      </c>
      <c r="R79" s="68">
        <v>1006.1071905562942</v>
      </c>
      <c r="S79" s="23"/>
    </row>
    <row r="80" spans="16:19" s="14" customFormat="1" x14ac:dyDescent="0.25">
      <c r="P80" s="22"/>
      <c r="Q80" s="96">
        <v>0.72</v>
      </c>
      <c r="R80" s="96">
        <v>1032.4064275025157</v>
      </c>
      <c r="S80" s="23"/>
    </row>
    <row r="81" spans="16:19" s="14" customFormat="1" x14ac:dyDescent="0.25">
      <c r="P81" s="22"/>
      <c r="Q81" s="68">
        <v>0.73</v>
      </c>
      <c r="R81" s="68">
        <v>1060.8486095924429</v>
      </c>
      <c r="S81" s="23"/>
    </row>
    <row r="82" spans="16:19" s="14" customFormat="1" x14ac:dyDescent="0.25">
      <c r="P82" s="22"/>
      <c r="Q82" s="96">
        <v>0.74</v>
      </c>
      <c r="R82" s="96">
        <v>1091.7588875703971</v>
      </c>
      <c r="S82" s="23"/>
    </row>
    <row r="83" spans="16:19" s="14" customFormat="1" x14ac:dyDescent="0.25">
      <c r="P83" s="22"/>
      <c r="Q83" s="68">
        <v>0.75</v>
      </c>
      <c r="R83" s="68">
        <v>1125.2946956043829</v>
      </c>
      <c r="S83" s="23"/>
    </row>
    <row r="84" spans="16:19" s="14" customFormat="1" x14ac:dyDescent="0.25">
      <c r="P84" s="22"/>
      <c r="Q84" s="96">
        <v>0.76</v>
      </c>
      <c r="R84" s="96">
        <v>1162.0745918166251</v>
      </c>
      <c r="S84" s="23"/>
    </row>
    <row r="85" spans="16:19" s="14" customFormat="1" x14ac:dyDescent="0.25">
      <c r="P85" s="22"/>
      <c r="Q85" s="68">
        <v>0.77</v>
      </c>
      <c r="R85" s="68">
        <v>1202.5288268225838</v>
      </c>
      <c r="S85" s="23"/>
    </row>
    <row r="86" spans="16:19" s="14" customFormat="1" x14ac:dyDescent="0.25">
      <c r="P86" s="22"/>
      <c r="Q86" s="96">
        <v>0.78</v>
      </c>
      <c r="R86" s="96">
        <v>1247.4490663577483</v>
      </c>
      <c r="S86" s="23"/>
    </row>
    <row r="87" spans="16:19" s="14" customFormat="1" x14ac:dyDescent="0.25">
      <c r="P87" s="22"/>
      <c r="Q87" s="68">
        <v>0.79</v>
      </c>
      <c r="R87" s="68">
        <v>1297.7418492883003</v>
      </c>
      <c r="S87" s="23"/>
    </row>
    <row r="88" spans="16:19" s="14" customFormat="1" x14ac:dyDescent="0.25">
      <c r="P88" s="22"/>
      <c r="Q88" s="96">
        <v>0.8</v>
      </c>
      <c r="R88" s="96">
        <v>1354.0841951514747</v>
      </c>
      <c r="S88" s="23"/>
    </row>
    <row r="89" spans="16:19" s="14" customFormat="1" x14ac:dyDescent="0.25">
      <c r="P89" s="22"/>
      <c r="Q89" s="68">
        <v>0.81</v>
      </c>
      <c r="R89" s="68">
        <v>1418.2268884223311</v>
      </c>
      <c r="S89" s="23"/>
    </row>
    <row r="90" spans="16:19" s="14" customFormat="1" x14ac:dyDescent="0.25">
      <c r="P90" s="22"/>
      <c r="Q90" s="96">
        <v>0.82000000000000006</v>
      </c>
      <c r="R90" s="96">
        <v>1491.7342368679069</v>
      </c>
      <c r="S90" s="23"/>
    </row>
    <row r="91" spans="16:19" s="14" customFormat="1" x14ac:dyDescent="0.25">
      <c r="P91" s="22"/>
      <c r="Q91" s="68">
        <v>0.83000000000000007</v>
      </c>
      <c r="R91" s="68">
        <v>1577.4314262391013</v>
      </c>
      <c r="S91" s="23"/>
    </row>
    <row r="92" spans="16:19" s="14" customFormat="1" x14ac:dyDescent="0.25">
      <c r="P92" s="22"/>
      <c r="Q92" s="96">
        <v>0.84</v>
      </c>
      <c r="R92" s="96">
        <v>1678.3664896445914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3679290C-6CAD-4470-B9F8-725ADA9B23B8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Results"/>
  <dimension ref="A1:W151"/>
  <sheetViews>
    <sheetView tabSelected="1" workbookViewId="0">
      <selection activeCell="F2" sqref="F2"/>
    </sheetView>
  </sheetViews>
  <sheetFormatPr defaultRowHeight="15" x14ac:dyDescent="0.25"/>
  <cols>
    <col min="2" max="2" width="22.5703125" customWidth="1"/>
    <col min="3" max="3" width="12.85546875" customWidth="1"/>
    <col min="4" max="4" width="11.85546875" customWidth="1"/>
    <col min="5" max="5" width="20" customWidth="1"/>
    <col min="6" max="6" width="9.7109375" customWidth="1"/>
    <col min="7" max="7" width="9.42578125" customWidth="1"/>
    <col min="9" max="10" width="10.42578125" customWidth="1"/>
    <col min="11" max="11" width="12.42578125" customWidth="1"/>
    <col min="12" max="12" width="15.7109375" customWidth="1"/>
    <col min="13" max="13" width="16.28515625" customWidth="1"/>
    <col min="14" max="14" width="16.85546875" customWidth="1"/>
    <col min="15" max="15" width="32.5703125" customWidth="1"/>
    <col min="16" max="16" width="48.5703125" customWidth="1"/>
    <col min="19" max="19" width="54.7109375" customWidth="1"/>
  </cols>
  <sheetData>
    <row r="1" spans="1:23" s="1" customFormat="1" ht="69" customHeight="1" x14ac:dyDescent="0.25">
      <c r="A1" s="77"/>
      <c r="B1" s="77"/>
      <c r="C1" s="77"/>
      <c r="D1" s="77"/>
      <c r="G1" s="2"/>
      <c r="H1" s="2"/>
      <c r="I1" s="2"/>
      <c r="K1" s="65"/>
      <c r="L1" s="66"/>
      <c r="M1" s="52"/>
    </row>
    <row r="2" spans="1:23" s="3" customFormat="1" ht="22.5" customHeight="1" x14ac:dyDescent="0.35">
      <c r="E2" s="4"/>
      <c r="F2" s="69" t="str">
        <f>Hidden!D4</f>
        <v>BMDS 3.1.2</v>
      </c>
      <c r="G2" s="53"/>
      <c r="H2" s="5"/>
      <c r="I2" s="59"/>
      <c r="J2" s="59"/>
      <c r="K2" s="60"/>
      <c r="L2" s="60"/>
      <c r="M2" s="60"/>
      <c r="N2" s="60"/>
      <c r="Q2" s="4"/>
      <c r="R2" s="4"/>
      <c r="W2" s="4"/>
    </row>
    <row r="3" spans="1:23" s="14" customFormat="1" ht="14.45" customHeight="1" x14ac:dyDescent="0.35">
      <c r="E3" s="48"/>
      <c r="G3" s="49"/>
      <c r="H3" s="49"/>
      <c r="I3" s="61"/>
      <c r="J3" s="61"/>
      <c r="K3" s="58"/>
      <c r="L3" s="58"/>
      <c r="M3" s="58"/>
      <c r="N3" s="58"/>
      <c r="Q3" s="48"/>
      <c r="R3" s="48"/>
      <c r="W3" s="48"/>
    </row>
    <row r="4" spans="1:23" s="14" customFormat="1" ht="14.45" customHeight="1" x14ac:dyDescent="0.35">
      <c r="B4" s="123" t="s">
        <v>152</v>
      </c>
      <c r="C4" s="116"/>
      <c r="D4" s="117"/>
      <c r="E4" s="48"/>
      <c r="G4" s="74" t="s">
        <v>0</v>
      </c>
      <c r="H4" s="74"/>
      <c r="I4" s="74"/>
      <c r="J4" s="74"/>
      <c r="K4" s="58"/>
      <c r="L4" s="58"/>
      <c r="M4" s="58"/>
      <c r="N4" s="58"/>
      <c r="Q4" s="48"/>
      <c r="R4" s="48"/>
      <c r="W4" s="48"/>
    </row>
    <row r="5" spans="1:23" s="14" customFormat="1" ht="14.45" customHeight="1" x14ac:dyDescent="0.35">
      <c r="B5" s="118" t="s">
        <v>153</v>
      </c>
      <c r="C5" s="116"/>
      <c r="D5" s="117"/>
      <c r="E5" s="48"/>
      <c r="G5" s="49"/>
      <c r="H5" s="49"/>
      <c r="I5" s="61"/>
      <c r="J5" s="61"/>
      <c r="K5" s="58"/>
      <c r="L5" s="124" t="s">
        <v>229</v>
      </c>
      <c r="M5" s="124"/>
      <c r="N5" s="58"/>
      <c r="Q5" s="48"/>
      <c r="R5" s="48"/>
      <c r="W5" s="48"/>
    </row>
    <row r="6" spans="1:23" s="14" customFormat="1" ht="14.45" customHeight="1" x14ac:dyDescent="0.35">
      <c r="B6" s="119" t="s">
        <v>41</v>
      </c>
      <c r="C6" s="119" t="s">
        <v>154</v>
      </c>
      <c r="D6" s="119" t="s">
        <v>155</v>
      </c>
      <c r="E6" s="48"/>
      <c r="G6" s="129" t="s">
        <v>141</v>
      </c>
      <c r="H6" s="129"/>
      <c r="I6" s="129"/>
      <c r="J6" s="129"/>
      <c r="K6" s="58"/>
      <c r="L6" s="125" t="s">
        <v>230</v>
      </c>
      <c r="M6" s="126"/>
      <c r="N6" s="58"/>
      <c r="Q6" s="48"/>
      <c r="R6" s="48"/>
      <c r="W6" s="48"/>
    </row>
    <row r="7" spans="1:23" s="14" customFormat="1" ht="14.45" customHeight="1" x14ac:dyDescent="0.35">
      <c r="B7" s="120" t="s">
        <v>41</v>
      </c>
      <c r="C7" s="120" t="s">
        <v>154</v>
      </c>
      <c r="D7" s="120" t="s">
        <v>155</v>
      </c>
      <c r="E7" s="48"/>
      <c r="G7" s="129"/>
      <c r="H7" s="129"/>
      <c r="I7" s="129"/>
      <c r="J7" s="129"/>
      <c r="K7" s="58"/>
      <c r="L7" s="127" t="s">
        <v>231</v>
      </c>
      <c r="M7" s="128"/>
      <c r="N7" s="58"/>
      <c r="Q7" s="48"/>
      <c r="R7" s="48"/>
      <c r="W7" s="48"/>
    </row>
    <row r="8" spans="1:23" s="14" customFormat="1" ht="14.45" customHeight="1" x14ac:dyDescent="0.35">
      <c r="B8" s="121">
        <v>0</v>
      </c>
      <c r="C8" s="121">
        <v>37.909999999999997</v>
      </c>
      <c r="D8" s="121">
        <v>3</v>
      </c>
      <c r="E8" s="48"/>
      <c r="G8" s="129"/>
      <c r="H8" s="129"/>
      <c r="I8" s="129"/>
      <c r="J8" s="129"/>
      <c r="K8" s="58"/>
      <c r="L8" s="58"/>
      <c r="M8" s="58"/>
      <c r="N8" s="58"/>
      <c r="Q8" s="48"/>
      <c r="R8" s="48"/>
      <c r="W8" s="48"/>
    </row>
    <row r="9" spans="1:23" s="14" customFormat="1" ht="14.45" customHeight="1" x14ac:dyDescent="0.35">
      <c r="B9" s="122">
        <v>17.600000000000001</v>
      </c>
      <c r="C9" s="122">
        <v>42.09</v>
      </c>
      <c r="D9" s="122">
        <v>1</v>
      </c>
      <c r="E9" s="48"/>
      <c r="G9" s="129"/>
      <c r="H9" s="129"/>
      <c r="I9" s="129"/>
      <c r="J9" s="129"/>
      <c r="K9" s="58"/>
      <c r="L9" s="58"/>
      <c r="M9" s="58"/>
      <c r="N9" s="58"/>
      <c r="Q9" s="48"/>
      <c r="R9" s="48"/>
      <c r="W9" s="48"/>
    </row>
    <row r="10" spans="1:23" s="14" customFormat="1" ht="14.45" customHeight="1" x14ac:dyDescent="0.35">
      <c r="B10" s="121">
        <v>57.5</v>
      </c>
      <c r="C10" s="121">
        <v>47.18</v>
      </c>
      <c r="D10" s="121">
        <v>3</v>
      </c>
      <c r="E10" s="48"/>
      <c r="G10" s="129"/>
      <c r="H10" s="129"/>
      <c r="I10" s="129"/>
      <c r="J10" s="129"/>
      <c r="K10" s="58"/>
      <c r="L10" s="58"/>
      <c r="M10" s="58"/>
      <c r="N10" s="58"/>
      <c r="Q10" s="48"/>
      <c r="R10" s="48"/>
      <c r="W10" s="48"/>
    </row>
    <row r="11" spans="1:23" s="14" customFormat="1" ht="14.45" customHeight="1" x14ac:dyDescent="0.35">
      <c r="B11" s="122">
        <v>188.5</v>
      </c>
      <c r="C11" s="122">
        <v>44.72</v>
      </c>
      <c r="D11" s="122">
        <v>5</v>
      </c>
      <c r="E11" s="48"/>
      <c r="G11" s="49"/>
      <c r="H11" s="49"/>
      <c r="I11" s="61"/>
      <c r="J11" s="61"/>
      <c r="K11" s="58"/>
      <c r="L11" s="58"/>
      <c r="M11" s="58"/>
      <c r="N11" s="58"/>
      <c r="Q11" s="48"/>
      <c r="R11" s="48"/>
      <c r="W11" s="48"/>
    </row>
    <row r="12" spans="1:23" s="14" customFormat="1" ht="14.45" customHeight="1" x14ac:dyDescent="0.35">
      <c r="B12" s="121">
        <v>678.3</v>
      </c>
      <c r="C12" s="121">
        <v>35.43</v>
      </c>
      <c r="D12" s="121">
        <v>5</v>
      </c>
      <c r="E12" s="48"/>
      <c r="G12" s="49"/>
      <c r="H12" s="49"/>
      <c r="I12" s="61"/>
      <c r="J12" s="61"/>
      <c r="K12" s="58"/>
      <c r="L12" s="58"/>
      <c r="M12" s="58"/>
      <c r="N12" s="58"/>
      <c r="Q12" s="48"/>
      <c r="R12" s="48"/>
      <c r="W12" s="48"/>
    </row>
    <row r="13" spans="1:23" s="14" customFormat="1" ht="14.45" customHeight="1" x14ac:dyDescent="0.35">
      <c r="E13" s="48"/>
      <c r="G13" s="49"/>
      <c r="H13" s="49"/>
      <c r="I13" s="61"/>
      <c r="J13" s="61"/>
      <c r="K13" s="58"/>
      <c r="L13" s="58"/>
      <c r="M13" s="58"/>
      <c r="N13" s="58"/>
      <c r="Q13" s="48"/>
      <c r="R13" s="48"/>
      <c r="W13" s="48"/>
    </row>
    <row r="14" spans="1:23" s="14" customFormat="1" ht="14.45" customHeight="1" x14ac:dyDescent="0.35">
      <c r="E14" s="48"/>
      <c r="G14" s="49"/>
      <c r="H14" s="49"/>
      <c r="I14" s="61"/>
      <c r="J14" s="61"/>
      <c r="K14" s="58"/>
      <c r="L14" s="58"/>
      <c r="M14" s="58"/>
      <c r="N14" s="58"/>
      <c r="Q14" s="48"/>
      <c r="R14" s="48"/>
      <c r="S14" s="115" t="s">
        <v>228</v>
      </c>
      <c r="W14" s="48"/>
    </row>
    <row r="15" spans="1:23" s="14" customFormat="1" ht="14.45" customHeight="1" x14ac:dyDescent="0.35">
      <c r="B15" s="78" t="s">
        <v>213</v>
      </c>
      <c r="C15" s="79"/>
      <c r="D15" s="80" t="s">
        <v>134</v>
      </c>
      <c r="E15" s="81"/>
      <c r="G15" s="49"/>
      <c r="H15" s="49"/>
      <c r="I15" s="61"/>
      <c r="J15" s="61"/>
      <c r="K15" s="58"/>
      <c r="L15" s="58"/>
      <c r="M15" s="58"/>
      <c r="N15" s="58"/>
      <c r="Q15" s="48"/>
      <c r="R15" s="48"/>
      <c r="W15" s="48"/>
    </row>
    <row r="16" spans="1:23" s="14" customFormat="1" ht="51" customHeight="1" x14ac:dyDescent="0.25">
      <c r="B16" s="37" t="s">
        <v>31</v>
      </c>
      <c r="C16" s="38" t="s">
        <v>60</v>
      </c>
      <c r="D16" s="38" t="s">
        <v>128</v>
      </c>
      <c r="E16" s="37" t="s">
        <v>23</v>
      </c>
      <c r="F16" s="37" t="s">
        <v>17</v>
      </c>
      <c r="G16" s="37" t="s">
        <v>34</v>
      </c>
      <c r="H16" s="37" t="s">
        <v>35</v>
      </c>
      <c r="I16" s="37" t="s">
        <v>36</v>
      </c>
      <c r="J16" s="38" t="s">
        <v>93</v>
      </c>
      <c r="K16" s="37" t="s">
        <v>42</v>
      </c>
      <c r="L16" s="38" t="s">
        <v>107</v>
      </c>
      <c r="M16" s="38" t="s">
        <v>58</v>
      </c>
      <c r="N16" s="38" t="s">
        <v>59</v>
      </c>
      <c r="O16" s="38" t="s">
        <v>61</v>
      </c>
      <c r="P16" s="38" t="s">
        <v>62</v>
      </c>
    </row>
    <row r="17" spans="2:16" s="14" customFormat="1" ht="45" x14ac:dyDescent="0.25">
      <c r="B17" s="109" t="s">
        <v>71</v>
      </c>
      <c r="C17" s="68" t="s">
        <v>214</v>
      </c>
      <c r="D17" s="68" t="s">
        <v>215</v>
      </c>
      <c r="E17" s="68" t="s">
        <v>179</v>
      </c>
      <c r="F17" s="68">
        <v>0.1</v>
      </c>
      <c r="G17" s="68">
        <v>65535</v>
      </c>
      <c r="H17" s="68">
        <v>0</v>
      </c>
      <c r="I17" s="68" t="s">
        <v>190</v>
      </c>
      <c r="J17" s="68">
        <v>0.25709002385226554</v>
      </c>
      <c r="K17" s="68">
        <v>122.30536818911094</v>
      </c>
      <c r="L17" s="68" t="s">
        <v>183</v>
      </c>
      <c r="M17" s="68">
        <v>-9999</v>
      </c>
      <c r="N17" s="68">
        <v>0.7705547298062364</v>
      </c>
      <c r="O17" s="68" t="s">
        <v>222</v>
      </c>
      <c r="P17" s="105" t="s">
        <v>221</v>
      </c>
    </row>
    <row r="18" spans="2:16" s="14" customFormat="1" x14ac:dyDescent="0.25">
      <c r="B18" s="110" t="s">
        <v>72</v>
      </c>
      <c r="C18" s="96" t="s">
        <v>214</v>
      </c>
      <c r="D18" s="96" t="s">
        <v>215</v>
      </c>
      <c r="E18" s="96" t="s">
        <v>179</v>
      </c>
      <c r="F18" s="96">
        <v>0.1</v>
      </c>
      <c r="G18" s="96">
        <v>646.73753713377971</v>
      </c>
      <c r="H18" s="96">
        <v>276.76798453170807</v>
      </c>
      <c r="I18" s="96" t="s">
        <v>190</v>
      </c>
      <c r="J18" s="96">
        <v>0.6182106165202288</v>
      </c>
      <c r="K18" s="96">
        <v>118.91150645012779</v>
      </c>
      <c r="L18" s="96" t="s">
        <v>183</v>
      </c>
      <c r="M18" s="96">
        <v>-0.22953741481545423</v>
      </c>
      <c r="N18" s="96">
        <v>0.60795706297935237</v>
      </c>
      <c r="O18" s="96" t="s">
        <v>225</v>
      </c>
      <c r="P18" s="111"/>
    </row>
    <row r="19" spans="2:16" s="14" customFormat="1" ht="30" x14ac:dyDescent="0.25">
      <c r="B19" s="112" t="s">
        <v>74</v>
      </c>
      <c r="C19" s="113" t="s">
        <v>214</v>
      </c>
      <c r="D19" s="113" t="s">
        <v>215</v>
      </c>
      <c r="E19" s="113" t="s">
        <v>179</v>
      </c>
      <c r="F19" s="113">
        <v>0.1</v>
      </c>
      <c r="G19" s="113">
        <v>639.10892017987123</v>
      </c>
      <c r="H19" s="113">
        <v>257.54661477265034</v>
      </c>
      <c r="I19" s="113" t="s">
        <v>190</v>
      </c>
      <c r="J19" s="113">
        <v>0.62260980749245554</v>
      </c>
      <c r="K19" s="113">
        <v>118.88585821549162</v>
      </c>
      <c r="L19" s="113" t="s">
        <v>183</v>
      </c>
      <c r="M19" s="113">
        <v>-0.23456508527564016</v>
      </c>
      <c r="N19" s="113">
        <v>0.62590761029852737</v>
      </c>
      <c r="O19" s="113" t="s">
        <v>226</v>
      </c>
      <c r="P19" s="114" t="s">
        <v>227</v>
      </c>
    </row>
    <row r="20" spans="2:16" s="14" customFormat="1" x14ac:dyDescent="0.25">
      <c r="B20" s="110" t="s">
        <v>216</v>
      </c>
      <c r="C20" s="96" t="s">
        <v>214</v>
      </c>
      <c r="D20" s="96" t="s">
        <v>215</v>
      </c>
      <c r="E20" s="96" t="s">
        <v>179</v>
      </c>
      <c r="F20" s="96">
        <v>0.1</v>
      </c>
      <c r="G20" s="96">
        <v>646.73804848194118</v>
      </c>
      <c r="H20" s="96">
        <v>276.75622765525935</v>
      </c>
      <c r="I20" s="96" t="s">
        <v>190</v>
      </c>
      <c r="J20" s="96">
        <v>0.61821055811357706</v>
      </c>
      <c r="K20" s="96">
        <v>118.91150645012522</v>
      </c>
      <c r="L20" s="96" t="s">
        <v>183</v>
      </c>
      <c r="M20" s="96">
        <v>-0.22953608247215981</v>
      </c>
      <c r="N20" s="96">
        <v>0.60795718923636</v>
      </c>
      <c r="O20" s="96" t="s">
        <v>225</v>
      </c>
      <c r="P20" s="111"/>
    </row>
    <row r="21" spans="2:16" s="14" customFormat="1" x14ac:dyDescent="0.25">
      <c r="B21" s="109" t="s">
        <v>217</v>
      </c>
      <c r="C21" s="68" t="s">
        <v>214</v>
      </c>
      <c r="D21" s="68" t="s">
        <v>215</v>
      </c>
      <c r="E21" s="68" t="s">
        <v>179</v>
      </c>
      <c r="F21" s="68">
        <v>0.1</v>
      </c>
      <c r="G21" s="68">
        <v>646.73804848194118</v>
      </c>
      <c r="H21" s="68">
        <v>276.74823514967562</v>
      </c>
      <c r="I21" s="68" t="s">
        <v>190</v>
      </c>
      <c r="J21" s="68">
        <v>0.61821055457923357</v>
      </c>
      <c r="K21" s="68">
        <v>118.91150645012522</v>
      </c>
      <c r="L21" s="68" t="s">
        <v>183</v>
      </c>
      <c r="M21" s="68">
        <v>-0.229536148724825</v>
      </c>
      <c r="N21" s="68">
        <v>0.60795722222589088</v>
      </c>
      <c r="O21" s="68" t="s">
        <v>225</v>
      </c>
      <c r="P21" s="105"/>
    </row>
    <row r="22" spans="2:16" s="14" customFormat="1" x14ac:dyDescent="0.25">
      <c r="B22" s="110" t="s">
        <v>218</v>
      </c>
      <c r="C22" s="96" t="s">
        <v>214</v>
      </c>
      <c r="D22" s="96" t="s">
        <v>215</v>
      </c>
      <c r="E22" s="96" t="s">
        <v>179</v>
      </c>
      <c r="F22" s="96">
        <v>0.1</v>
      </c>
      <c r="G22" s="96">
        <v>646.73821020126343</v>
      </c>
      <c r="H22" s="96">
        <v>276.74349502864919</v>
      </c>
      <c r="I22" s="96" t="s">
        <v>190</v>
      </c>
      <c r="J22" s="96">
        <v>0.61821060014208407</v>
      </c>
      <c r="K22" s="96">
        <v>118.91150645012542</v>
      </c>
      <c r="L22" s="96" t="s">
        <v>183</v>
      </c>
      <c r="M22" s="96">
        <v>-0.22953588639488556</v>
      </c>
      <c r="N22" s="96">
        <v>0.60795689907558592</v>
      </c>
      <c r="O22" s="96" t="s">
        <v>225</v>
      </c>
      <c r="P22" s="111"/>
    </row>
    <row r="23" spans="2:16" s="14" customFormat="1" x14ac:dyDescent="0.25">
      <c r="B23" s="109" t="s">
        <v>219</v>
      </c>
      <c r="C23" s="68" t="s">
        <v>214</v>
      </c>
      <c r="D23" s="68" t="s">
        <v>215</v>
      </c>
      <c r="E23" s="68" t="s">
        <v>179</v>
      </c>
      <c r="F23" s="68">
        <v>0.1</v>
      </c>
      <c r="G23" s="68">
        <v>646.73853363990781</v>
      </c>
      <c r="H23" s="68">
        <v>276.74869102755321</v>
      </c>
      <c r="I23" s="68" t="s">
        <v>190</v>
      </c>
      <c r="J23" s="68">
        <v>0.61821071327574206</v>
      </c>
      <c r="K23" s="68">
        <v>118.91150645012775</v>
      </c>
      <c r="L23" s="68" t="s">
        <v>183</v>
      </c>
      <c r="M23" s="68">
        <v>-0.22953543702566492</v>
      </c>
      <c r="N23" s="68">
        <v>0.60795613154711448</v>
      </c>
      <c r="O23" s="68" t="s">
        <v>225</v>
      </c>
      <c r="P23" s="105"/>
    </row>
    <row r="24" spans="2:16" s="14" customFormat="1" x14ac:dyDescent="0.25">
      <c r="B24" s="110" t="s">
        <v>79</v>
      </c>
      <c r="C24" s="96" t="s">
        <v>214</v>
      </c>
      <c r="D24" s="96" t="s">
        <v>215</v>
      </c>
      <c r="E24" s="96" t="s">
        <v>179</v>
      </c>
      <c r="F24" s="96">
        <v>0.1</v>
      </c>
      <c r="G24" s="96">
        <v>646.70037266188592</v>
      </c>
      <c r="H24" s="96">
        <v>276.76601542224984</v>
      </c>
      <c r="I24" s="96" t="s">
        <v>190</v>
      </c>
      <c r="J24" s="96">
        <v>0.61819283720104912</v>
      </c>
      <c r="K24" s="96">
        <v>118.91150647742424</v>
      </c>
      <c r="L24" s="96" t="s">
        <v>183</v>
      </c>
      <c r="M24" s="96">
        <v>-0.22957139500435644</v>
      </c>
      <c r="N24" s="96">
        <v>0.60807132229110961</v>
      </c>
      <c r="O24" s="96" t="s">
        <v>225</v>
      </c>
      <c r="P24" s="111"/>
    </row>
    <row r="25" spans="2:16" s="14" customFormat="1" ht="30" x14ac:dyDescent="0.25">
      <c r="B25" s="109" t="s">
        <v>73</v>
      </c>
      <c r="C25" s="68" t="s">
        <v>214</v>
      </c>
      <c r="D25" s="68" t="s">
        <v>220</v>
      </c>
      <c r="E25" s="68" t="s">
        <v>179</v>
      </c>
      <c r="F25" s="68">
        <v>0.1</v>
      </c>
      <c r="G25" s="68">
        <v>700.28828566912205</v>
      </c>
      <c r="H25" s="68">
        <v>411.91369261409335</v>
      </c>
      <c r="I25" s="68" t="s">
        <v>190</v>
      </c>
      <c r="J25" s="68">
        <v>0.57770513579471505</v>
      </c>
      <c r="K25" s="68">
        <v>119.14942041441699</v>
      </c>
      <c r="L25" s="68" t="s">
        <v>183</v>
      </c>
      <c r="M25" s="68">
        <v>-0.16363618763674828</v>
      </c>
      <c r="N25" s="68">
        <v>0.45762745245461994</v>
      </c>
      <c r="O25" s="68" t="s">
        <v>225</v>
      </c>
      <c r="P25" s="105" t="s">
        <v>223</v>
      </c>
    </row>
    <row r="26" spans="2:16" s="14" customFormat="1" ht="30" x14ac:dyDescent="0.25">
      <c r="B26" s="110" t="s">
        <v>75</v>
      </c>
      <c r="C26" s="96" t="s">
        <v>214</v>
      </c>
      <c r="D26" s="96" t="s">
        <v>220</v>
      </c>
      <c r="E26" s="96" t="s">
        <v>179</v>
      </c>
      <c r="F26" s="96">
        <v>0.1</v>
      </c>
      <c r="G26" s="96">
        <v>622.5849842221628</v>
      </c>
      <c r="H26" s="96">
        <v>183.37445353530541</v>
      </c>
      <c r="I26" s="96" t="s">
        <v>190</v>
      </c>
      <c r="J26" s="96">
        <v>0.44021241978337222</v>
      </c>
      <c r="K26" s="96">
        <v>120.72486652266909</v>
      </c>
      <c r="L26" s="96" t="s">
        <v>183</v>
      </c>
      <c r="M26" s="96">
        <v>-0.20052888530837992</v>
      </c>
      <c r="N26" s="96">
        <v>0.72147016186560553</v>
      </c>
      <c r="O26" s="96" t="s">
        <v>225</v>
      </c>
      <c r="P26" s="111" t="s">
        <v>224</v>
      </c>
    </row>
    <row r="27" spans="2:16" s="14" customFormat="1" ht="30" x14ac:dyDescent="0.25">
      <c r="B27" s="109" t="s">
        <v>77</v>
      </c>
      <c r="C27" s="68" t="s">
        <v>214</v>
      </c>
      <c r="D27" s="68" t="s">
        <v>220</v>
      </c>
      <c r="E27" s="68" t="s">
        <v>179</v>
      </c>
      <c r="F27" s="68">
        <v>0.1</v>
      </c>
      <c r="G27" s="68">
        <v>693.97684213497337</v>
      </c>
      <c r="H27" s="68">
        <v>391.63034645579114</v>
      </c>
      <c r="I27" s="68" t="s">
        <v>190</v>
      </c>
      <c r="J27" s="68">
        <v>0.58382712861619201</v>
      </c>
      <c r="K27" s="68">
        <v>119.11437808491732</v>
      </c>
      <c r="L27" s="68" t="s">
        <v>183</v>
      </c>
      <c r="M27" s="68">
        <v>-0.17629466731163437</v>
      </c>
      <c r="N27" s="68">
        <v>0.47657923736955271</v>
      </c>
      <c r="O27" s="68" t="s">
        <v>225</v>
      </c>
      <c r="P27" s="105" t="s">
        <v>223</v>
      </c>
    </row>
    <row r="28" spans="2:16" s="14" customFormat="1" x14ac:dyDescent="0.25"/>
    <row r="29" spans="2:16" s="14" customFormat="1" x14ac:dyDescent="0.25"/>
    <row r="30" spans="2:16" s="14" customFormat="1" x14ac:dyDescent="0.25"/>
    <row r="31" spans="2:16" s="14" customFormat="1" x14ac:dyDescent="0.25"/>
    <row r="32" spans="2:16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</sheetData>
  <mergeCells count="10">
    <mergeCell ref="L5:M5"/>
    <mergeCell ref="L6:M6"/>
    <mergeCell ref="L7:M7"/>
    <mergeCell ref="G4:J4"/>
    <mergeCell ref="G6:J10"/>
    <mergeCell ref="A1:D1"/>
    <mergeCell ref="B15:C15"/>
    <mergeCell ref="D15:E15"/>
    <mergeCell ref="B4:D4"/>
    <mergeCell ref="B5:D5"/>
  </mergeCells>
  <hyperlinks>
    <hyperlink ref="B17" location="'freq-dhl-rest-opt1'!A1" display="Dichotomous Hill" xr:uid="{AF9E0E91-B489-4C95-A5A4-4C0DA3B48D0A}"/>
    <hyperlink ref="B18" location="'freq-gam-rest-opt1'!A1" display="Gamma" xr:uid="{FA89BC09-C841-4691-A97D-74D81F9F517A}"/>
    <hyperlink ref="B19" location="'freq-lnl-rest-opt1'!A1" display="Log-Logistic" xr:uid="{7276A5F7-149E-4527-B6F2-58CDFC91AB4C}"/>
    <hyperlink ref="B20" location="'freq-mst4-rest-opt1'!A1" display="Multistage Degree 4" xr:uid="{D1F0AAB1-8BCA-4C1E-857E-9A15D3412A91}"/>
    <hyperlink ref="B21" location="'freq-mst3-rest-opt1'!A1" display="Multistage Degree 3" xr:uid="{43411859-28A7-4E9F-B4CE-5332EAB4378F}"/>
    <hyperlink ref="B22" location="'freq-mst2-rest-opt1'!A1" display="Multistage Degree 2" xr:uid="{82729C5B-976F-4DC1-9DF0-14D78ED3F065}"/>
    <hyperlink ref="B23" location="'freq-mst1-rest-opt1'!A1" display="Multistage Degree 1" xr:uid="{01BB4EE9-75DE-4608-9058-7C7CF5E7E7A6}"/>
    <hyperlink ref="B24" location="'freq-wei-rest-opt1'!A1" display="Weibull" xr:uid="{318E720A-4FDD-42EA-B6E0-B3A20FD4D505}"/>
    <hyperlink ref="B25" location="'freq-log-unrest-opt1'!A1" display="Logistic" xr:uid="{675E32D3-384D-4F29-9BB3-56A7B0D3255B}"/>
    <hyperlink ref="B26" location="'freq-lnp-unrest-opt1'!A1" display="Log-Probit" xr:uid="{DC6AF916-35FA-4F89-8613-C0F6882B9C31}"/>
    <hyperlink ref="B27" location="'freq-pro-unrest-opt1'!A1" display="Probit" xr:uid="{DA4759C7-7E5F-4B41-B756-1C548F56012E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171450</xdr:rowOff>
                  </from>
                  <to>
                    <xdr:col>11</xdr:col>
                    <xdr:colOff>466725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loadAnalysisBtn">
              <controlPr defaultSize="0" print="0" disabled="1" autoFill="0" autoPict="0">
                <anchor moveWithCells="1">
                  <from>
                    <xdr:col>10</xdr:col>
                    <xdr:colOff>381000</xdr:colOff>
                    <xdr:row>0</xdr:row>
                    <xdr:rowOff>314325</xdr:rowOff>
                  </from>
                  <to>
                    <xdr:col>11</xdr:col>
                    <xdr:colOff>752475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200025</xdr:colOff>
                    <xdr:row>0</xdr:row>
                    <xdr:rowOff>200025</xdr:rowOff>
                  </from>
                  <to>
                    <xdr:col>12</xdr:col>
                    <xdr:colOff>923925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10"/>
  <sheetViews>
    <sheetView workbookViewId="0">
      <selection activeCell="D7" sqref="D7"/>
    </sheetView>
  </sheetViews>
  <sheetFormatPr defaultRowHeight="15" x14ac:dyDescent="0.25"/>
  <cols>
    <col min="1" max="1" width="12.42578125" customWidth="1"/>
    <col min="2" max="2" width="16.28515625" bestFit="1" customWidth="1"/>
  </cols>
  <sheetData>
    <row r="1" spans="1:2" s="54" customFormat="1" x14ac:dyDescent="0.25"/>
    <row r="2" spans="1:2" s="54" customFormat="1" x14ac:dyDescent="0.25">
      <c r="A2" s="78" t="s">
        <v>69</v>
      </c>
      <c r="B2" s="79"/>
    </row>
    <row r="3" spans="1:2" s="54" customFormat="1" x14ac:dyDescent="0.25">
      <c r="A3" s="55" t="s">
        <v>89</v>
      </c>
      <c r="B3" s="55" t="s">
        <v>70</v>
      </c>
    </row>
    <row r="4" spans="1:2" s="54" customFormat="1" x14ac:dyDescent="0.25">
      <c r="A4" s="18" t="s">
        <v>80</v>
      </c>
      <c r="B4" s="17" t="s">
        <v>71</v>
      </c>
    </row>
    <row r="5" spans="1:2" s="54" customFormat="1" x14ac:dyDescent="0.25">
      <c r="A5" s="16" t="s">
        <v>81</v>
      </c>
      <c r="B5" s="15" t="s">
        <v>72</v>
      </c>
    </row>
    <row r="6" spans="1:2" s="54" customFormat="1" x14ac:dyDescent="0.25">
      <c r="A6" s="18" t="s">
        <v>82</v>
      </c>
      <c r="B6" s="17" t="s">
        <v>73</v>
      </c>
    </row>
    <row r="7" spans="1:2" s="54" customFormat="1" x14ac:dyDescent="0.25">
      <c r="A7" s="16" t="s">
        <v>85</v>
      </c>
      <c r="B7" s="15" t="s">
        <v>74</v>
      </c>
    </row>
    <row r="8" spans="1:2" s="54" customFormat="1" x14ac:dyDescent="0.25">
      <c r="A8" s="18" t="s">
        <v>86</v>
      </c>
      <c r="B8" s="17" t="s">
        <v>75</v>
      </c>
    </row>
    <row r="9" spans="1:2" s="54" customFormat="1" x14ac:dyDescent="0.25">
      <c r="A9" s="16" t="s">
        <v>87</v>
      </c>
      <c r="B9" s="15" t="s">
        <v>76</v>
      </c>
    </row>
    <row r="10" spans="1:2" s="54" customFormat="1" x14ac:dyDescent="0.25">
      <c r="A10" s="18" t="s">
        <v>83</v>
      </c>
      <c r="B10" s="17" t="s">
        <v>77</v>
      </c>
    </row>
    <row r="11" spans="1:2" s="54" customFormat="1" x14ac:dyDescent="0.25">
      <c r="A11" s="16" t="s">
        <v>88</v>
      </c>
      <c r="B11" s="15" t="s">
        <v>78</v>
      </c>
    </row>
    <row r="12" spans="1:2" s="54" customFormat="1" x14ac:dyDescent="0.25">
      <c r="A12" s="18" t="s">
        <v>84</v>
      </c>
      <c r="B12" s="17" t="s">
        <v>79</v>
      </c>
    </row>
    <row r="13" spans="1:2" s="54" customFormat="1" x14ac:dyDescent="0.25"/>
    <row r="14" spans="1:2" s="54" customFormat="1" x14ac:dyDescent="0.25"/>
    <row r="15" spans="1:2" s="54" customFormat="1" x14ac:dyDescent="0.25"/>
    <row r="16" spans="1:2" s="54" customFormat="1" x14ac:dyDescent="0.25"/>
    <row r="17" s="54" customFormat="1" x14ac:dyDescent="0.25"/>
    <row r="18" s="54" customFormat="1" x14ac:dyDescent="0.25"/>
    <row r="19" s="54" customFormat="1" x14ac:dyDescent="0.25"/>
    <row r="20" s="54" customFormat="1" x14ac:dyDescent="0.25"/>
    <row r="21" s="54" customFormat="1" x14ac:dyDescent="0.25"/>
    <row r="22" s="54" customFormat="1" x14ac:dyDescent="0.25"/>
    <row r="23" s="54" customFormat="1" x14ac:dyDescent="0.25"/>
    <row r="24" s="54" customFormat="1" x14ac:dyDescent="0.25"/>
    <row r="25" s="54" customFormat="1" x14ac:dyDescent="0.25"/>
    <row r="26" s="54" customFormat="1" x14ac:dyDescent="0.25"/>
    <row r="27" s="54" customFormat="1" x14ac:dyDescent="0.25"/>
    <row r="28" s="54" customFormat="1" x14ac:dyDescent="0.25"/>
    <row r="29" s="54" customFormat="1" x14ac:dyDescent="0.25"/>
    <row r="30" s="54" customFormat="1" x14ac:dyDescent="0.25"/>
    <row r="31" s="54" customFormat="1" x14ac:dyDescent="0.25"/>
    <row r="32" s="54" customFormat="1" x14ac:dyDescent="0.25"/>
    <row r="33" s="54" customFormat="1" x14ac:dyDescent="0.25"/>
    <row r="34" s="54" customFormat="1" x14ac:dyDescent="0.25"/>
    <row r="35" s="54" customFormat="1" x14ac:dyDescent="0.25"/>
    <row r="36" s="54" customFormat="1" x14ac:dyDescent="0.25"/>
    <row r="37" s="54" customFormat="1" x14ac:dyDescent="0.25"/>
    <row r="38" s="54" customFormat="1" x14ac:dyDescent="0.25"/>
    <row r="39" s="54" customFormat="1" x14ac:dyDescent="0.25"/>
    <row r="40" s="54" customFormat="1" x14ac:dyDescent="0.25"/>
    <row r="41" s="54" customFormat="1" x14ac:dyDescent="0.25"/>
    <row r="42" s="54" customFormat="1" x14ac:dyDescent="0.25"/>
    <row r="43" s="54" customFormat="1" x14ac:dyDescent="0.25"/>
    <row r="44" s="54" customFormat="1" x14ac:dyDescent="0.25"/>
    <row r="45" s="54" customFormat="1" x14ac:dyDescent="0.25"/>
    <row r="46" s="54" customFormat="1" x14ac:dyDescent="0.25"/>
    <row r="47" s="54" customFormat="1" x14ac:dyDescent="0.25"/>
    <row r="48" s="54" customFormat="1" x14ac:dyDescent="0.25"/>
    <row r="49" s="54" customFormat="1" x14ac:dyDescent="0.25"/>
    <row r="50" s="54" customFormat="1" x14ac:dyDescent="0.25"/>
    <row r="51" s="54" customFormat="1" x14ac:dyDescent="0.25"/>
    <row r="52" s="54" customFormat="1" x14ac:dyDescent="0.25"/>
    <row r="53" s="54" customFormat="1" x14ac:dyDescent="0.25"/>
    <row r="54" s="54" customFormat="1" x14ac:dyDescent="0.25"/>
    <row r="55" s="54" customFormat="1" x14ac:dyDescent="0.25"/>
    <row r="56" s="54" customFormat="1" x14ac:dyDescent="0.25"/>
    <row r="57" s="54" customFormat="1" x14ac:dyDescent="0.25"/>
    <row r="58" s="54" customFormat="1" x14ac:dyDescent="0.25"/>
    <row r="59" s="54" customFormat="1" x14ac:dyDescent="0.25"/>
    <row r="60" s="54" customFormat="1" x14ac:dyDescent="0.25"/>
    <row r="61" s="54" customFormat="1" x14ac:dyDescent="0.25"/>
    <row r="62" s="54" customFormat="1" x14ac:dyDescent="0.25"/>
    <row r="63" s="54" customFormat="1" x14ac:dyDescent="0.25"/>
    <row r="64" s="54" customFormat="1" x14ac:dyDescent="0.25"/>
    <row r="65" s="54" customFormat="1" x14ac:dyDescent="0.25"/>
    <row r="66" s="54" customFormat="1" x14ac:dyDescent="0.25"/>
    <row r="67" s="54" customFormat="1" x14ac:dyDescent="0.25"/>
    <row r="68" s="54" customFormat="1" x14ac:dyDescent="0.25"/>
    <row r="69" s="54" customFormat="1" x14ac:dyDescent="0.25"/>
    <row r="70" s="54" customFormat="1" x14ac:dyDescent="0.25"/>
    <row r="71" s="54" customFormat="1" x14ac:dyDescent="0.25"/>
    <row r="72" s="54" customFormat="1" x14ac:dyDescent="0.25"/>
    <row r="73" s="54" customFormat="1" x14ac:dyDescent="0.25"/>
    <row r="74" s="54" customFormat="1" x14ac:dyDescent="0.25"/>
    <row r="75" s="54" customFormat="1" x14ac:dyDescent="0.25"/>
    <row r="76" s="54" customFormat="1" x14ac:dyDescent="0.25"/>
    <row r="77" s="54" customFormat="1" x14ac:dyDescent="0.25"/>
    <row r="78" s="54" customFormat="1" x14ac:dyDescent="0.25"/>
    <row r="79" s="54" customFormat="1" x14ac:dyDescent="0.25"/>
    <row r="80" s="54" customFormat="1" x14ac:dyDescent="0.25"/>
    <row r="81" s="54" customFormat="1" x14ac:dyDescent="0.25"/>
    <row r="82" s="54" customFormat="1" x14ac:dyDescent="0.25"/>
    <row r="83" s="54" customFormat="1" x14ac:dyDescent="0.25"/>
    <row r="84" s="54" customFormat="1" x14ac:dyDescent="0.25"/>
    <row r="85" s="54" customFormat="1" x14ac:dyDescent="0.25"/>
    <row r="86" s="54" customFormat="1" x14ac:dyDescent="0.25"/>
    <row r="87" s="54" customFormat="1" x14ac:dyDescent="0.25"/>
    <row r="88" s="54" customFormat="1" x14ac:dyDescent="0.25"/>
    <row r="89" s="54" customFormat="1" x14ac:dyDescent="0.25"/>
    <row r="90" s="54" customFormat="1" x14ac:dyDescent="0.25"/>
    <row r="91" s="54" customFormat="1" x14ac:dyDescent="0.25"/>
    <row r="92" s="54" customFormat="1" x14ac:dyDescent="0.25"/>
    <row r="93" s="54" customFormat="1" x14ac:dyDescent="0.25"/>
    <row r="94" s="54" customFormat="1" x14ac:dyDescent="0.25"/>
    <row r="95" s="54" customFormat="1" x14ac:dyDescent="0.25"/>
    <row r="96" s="54" customFormat="1" x14ac:dyDescent="0.25"/>
    <row r="97" s="54" customFormat="1" x14ac:dyDescent="0.25"/>
    <row r="98" s="54" customFormat="1" x14ac:dyDescent="0.25"/>
    <row r="99" s="54" customFormat="1" x14ac:dyDescent="0.25"/>
    <row r="100" s="54" customFormat="1" x14ac:dyDescent="0.25"/>
    <row r="101" s="54" customFormat="1" x14ac:dyDescent="0.25"/>
    <row r="102" s="54" customFormat="1" x14ac:dyDescent="0.25"/>
    <row r="103" s="54" customFormat="1" x14ac:dyDescent="0.25"/>
    <row r="104" s="54" customFormat="1" x14ac:dyDescent="0.25"/>
    <row r="105" s="54" customFormat="1" x14ac:dyDescent="0.25"/>
    <row r="106" s="54" customFormat="1" x14ac:dyDescent="0.25"/>
    <row r="107" s="54" customFormat="1" x14ac:dyDescent="0.25"/>
    <row r="108" s="54" customFormat="1" x14ac:dyDescent="0.25"/>
    <row r="109" s="54" customFormat="1" x14ac:dyDescent="0.25"/>
    <row r="110" s="54" customFormat="1" x14ac:dyDescent="0.25"/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E615-0C5C-406E-892C-2ACC8A113466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181</v>
      </c>
      <c r="E9" s="23"/>
      <c r="G9" s="22"/>
      <c r="H9" s="104" t="s">
        <v>34</v>
      </c>
      <c r="I9" s="105">
        <v>65535</v>
      </c>
      <c r="J9" s="21"/>
      <c r="K9" s="21"/>
      <c r="L9" s="21"/>
      <c r="M9" s="21"/>
      <c r="N9" s="23"/>
      <c r="P9" s="22"/>
      <c r="Q9" s="68">
        <v>0.01</v>
      </c>
      <c r="R9" s="68">
        <v>65535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0</v>
      </c>
      <c r="J10" s="21"/>
      <c r="K10" s="21"/>
      <c r="L10" s="21"/>
      <c r="M10" s="21"/>
      <c r="N10" s="23"/>
      <c r="P10" s="22"/>
      <c r="Q10" s="96">
        <v>0.02</v>
      </c>
      <c r="R10" s="96">
        <v>65535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190</v>
      </c>
      <c r="J11" s="21"/>
      <c r="K11" s="21"/>
      <c r="L11" s="21"/>
      <c r="M11" s="21"/>
      <c r="N11" s="23"/>
      <c r="P11" s="22"/>
      <c r="Q11" s="68">
        <v>0.03</v>
      </c>
      <c r="R11" s="68">
        <v>65535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122.30536818911094</v>
      </c>
      <c r="J12" s="21"/>
      <c r="K12" s="21"/>
      <c r="L12" s="21"/>
      <c r="M12" s="21"/>
      <c r="N12" s="23"/>
      <c r="P12" s="22"/>
      <c r="Q12" s="96">
        <v>0.04</v>
      </c>
      <c r="R12" s="96">
        <v>65535</v>
      </c>
      <c r="S12" s="23"/>
    </row>
    <row r="13" spans="2:23" s="14" customFormat="1" x14ac:dyDescent="0.25">
      <c r="B13" s="63"/>
      <c r="C13" s="72" t="s">
        <v>131</v>
      </c>
      <c r="D13" s="56" t="s">
        <v>180</v>
      </c>
      <c r="E13" s="64"/>
      <c r="G13" s="22"/>
      <c r="H13" s="11" t="s">
        <v>108</v>
      </c>
      <c r="I13" s="68">
        <v>0.25709002385226554</v>
      </c>
      <c r="J13" s="21"/>
      <c r="K13" s="21"/>
      <c r="L13" s="21"/>
      <c r="M13" s="21"/>
      <c r="N13" s="23"/>
      <c r="P13" s="22"/>
      <c r="Q13" s="68">
        <v>0.05</v>
      </c>
      <c r="R13" s="68">
        <v>65535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1</v>
      </c>
      <c r="J14" s="21"/>
      <c r="K14" s="21"/>
      <c r="L14" s="21"/>
      <c r="M14" s="21"/>
      <c r="N14" s="23"/>
      <c r="P14" s="22"/>
      <c r="Q14" s="96">
        <v>0.06</v>
      </c>
      <c r="R14" s="96">
        <v>65535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1.2843595381189692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65535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65535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65535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4</v>
      </c>
      <c r="J18" s="107"/>
      <c r="K18" s="21"/>
      <c r="L18" s="21"/>
      <c r="M18" s="21"/>
      <c r="N18" s="23"/>
      <c r="P18" s="22"/>
      <c r="Q18" s="96">
        <v>0.1</v>
      </c>
      <c r="R18" s="96">
        <v>65535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65535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>
        <v>5.1480065869496397E-2</v>
      </c>
      <c r="J20" s="21"/>
      <c r="K20" s="21"/>
      <c r="L20" s="21"/>
      <c r="M20" s="21"/>
      <c r="N20" s="23"/>
      <c r="P20" s="22"/>
      <c r="Q20" s="96">
        <v>0.12</v>
      </c>
      <c r="R20" s="96">
        <v>65535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187</v>
      </c>
      <c r="I21" s="96">
        <v>9.5025214082637297E-2</v>
      </c>
      <c r="J21" s="21"/>
      <c r="K21" s="21"/>
      <c r="L21" s="21"/>
      <c r="M21" s="21"/>
      <c r="N21" s="23"/>
      <c r="P21" s="22"/>
      <c r="Q21" s="68">
        <v>0.13</v>
      </c>
      <c r="R21" s="68">
        <v>65535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188</v>
      </c>
      <c r="I22" s="68">
        <v>-12.636640226293499</v>
      </c>
      <c r="J22" s="21"/>
      <c r="K22" s="21"/>
      <c r="L22" s="21"/>
      <c r="M22" s="21"/>
      <c r="N22" s="23"/>
      <c r="P22" s="22"/>
      <c r="Q22" s="96">
        <v>0.14000000000000001</v>
      </c>
      <c r="R22" s="96">
        <v>65535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96" t="s">
        <v>189</v>
      </c>
      <c r="I23" s="96">
        <v>2.5613777437282699</v>
      </c>
      <c r="J23" s="21"/>
      <c r="K23" s="21"/>
      <c r="L23" s="21"/>
      <c r="M23" s="21"/>
      <c r="N23" s="23"/>
      <c r="P23" s="22"/>
      <c r="Q23" s="68">
        <v>0.15</v>
      </c>
      <c r="R23" s="68">
        <v>65535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65535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65535</v>
      </c>
      <c r="S25" s="23"/>
    </row>
    <row r="26" spans="2:19" s="14" customFormat="1" ht="30" x14ac:dyDescent="0.2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65535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0</v>
      </c>
      <c r="I27" s="68">
        <v>5.1480065869496397E-2</v>
      </c>
      <c r="J27" s="68">
        <v>1.9516092971126082</v>
      </c>
      <c r="K27" s="68">
        <v>3</v>
      </c>
      <c r="L27" s="68">
        <v>37.909999999999997</v>
      </c>
      <c r="M27" s="68">
        <v>0.7705547298062364</v>
      </c>
      <c r="N27" s="34"/>
      <c r="P27" s="22"/>
      <c r="Q27" s="68">
        <v>0.19</v>
      </c>
      <c r="R27" s="68">
        <v>65535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17.600000000000001</v>
      </c>
      <c r="I28" s="96">
        <v>5.1931826528623493E-2</v>
      </c>
      <c r="J28" s="96">
        <v>2.1858105785897628</v>
      </c>
      <c r="K28" s="96">
        <v>1</v>
      </c>
      <c r="L28" s="96">
        <v>42.09</v>
      </c>
      <c r="M28" s="96">
        <v>-0.82373832976096428</v>
      </c>
      <c r="N28" s="23"/>
      <c r="P28" s="22"/>
      <c r="Q28" s="96">
        <v>0.2</v>
      </c>
      <c r="R28" s="96">
        <v>65535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57.5</v>
      </c>
      <c r="I29" s="68">
        <v>6.0008459847168912E-2</v>
      </c>
      <c r="J29" s="68">
        <v>2.8311991355894293</v>
      </c>
      <c r="K29" s="68">
        <v>3</v>
      </c>
      <c r="L29" s="68">
        <v>47.18</v>
      </c>
      <c r="M29" s="68">
        <v>0.10347310589308849</v>
      </c>
      <c r="N29" s="23"/>
      <c r="P29" s="22"/>
      <c r="Q29" s="68">
        <v>0.21</v>
      </c>
      <c r="R29" s="68">
        <v>65535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188.5</v>
      </c>
      <c r="I30" s="96">
        <v>0.11333450196090029</v>
      </c>
      <c r="J30" s="96">
        <v>5.0683189276914611</v>
      </c>
      <c r="K30" s="96">
        <v>5</v>
      </c>
      <c r="L30" s="96">
        <v>44.72</v>
      </c>
      <c r="M30" s="96">
        <v>-3.2227689352940549E-2</v>
      </c>
      <c r="N30" s="23"/>
      <c r="P30" s="22"/>
      <c r="Q30" s="96">
        <v>0.22</v>
      </c>
      <c r="R30" s="96">
        <v>65535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678.3</v>
      </c>
      <c r="I31" s="68">
        <v>0.14008876603520534</v>
      </c>
      <c r="J31" s="68">
        <v>4.9633449806273253</v>
      </c>
      <c r="K31" s="68">
        <v>5</v>
      </c>
      <c r="L31" s="68">
        <v>35.43</v>
      </c>
      <c r="M31" s="68">
        <v>1.7742687807427944E-2</v>
      </c>
      <c r="N31" s="23"/>
      <c r="P31" s="22"/>
      <c r="Q31" s="68">
        <v>0.23</v>
      </c>
      <c r="R31" s="68">
        <v>65535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65535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65535</v>
      </c>
      <c r="S33" s="23"/>
    </row>
    <row r="34" spans="1:19" s="14" customFormat="1" x14ac:dyDescent="0.2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65535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182</v>
      </c>
      <c r="I35" s="68">
        <v>-56.468560907251629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65535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96" t="s">
        <v>184</v>
      </c>
      <c r="I36" s="96">
        <v>-57.152684094555468</v>
      </c>
      <c r="J36" s="96">
        <v>4</v>
      </c>
      <c r="K36" s="96">
        <v>1.3682463746076792</v>
      </c>
      <c r="L36" s="96">
        <v>1</v>
      </c>
      <c r="M36" s="96">
        <v>0.24211340942379245</v>
      </c>
      <c r="N36" s="23"/>
      <c r="P36" s="22"/>
      <c r="Q36" s="96">
        <v>0.28000000000000003</v>
      </c>
      <c r="R36" s="96">
        <v>65535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-58.801845395078807</v>
      </c>
      <c r="J37" s="68">
        <v>1</v>
      </c>
      <c r="K37" s="68">
        <v>4.6665689756543571</v>
      </c>
      <c r="L37" s="68">
        <v>4</v>
      </c>
      <c r="M37" s="68">
        <v>0.323250945206917</v>
      </c>
      <c r="N37" s="23"/>
      <c r="P37" s="22"/>
      <c r="Q37" s="68">
        <v>0.28999999999999998</v>
      </c>
      <c r="R37" s="68">
        <v>65535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65535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65535</v>
      </c>
      <c r="S39" s="23"/>
    </row>
    <row r="40" spans="1:19" s="14" customFormat="1" ht="23.25" x14ac:dyDescent="0.35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65535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65535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65535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65535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65535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65535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65535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65535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65535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65535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65535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65535</v>
      </c>
      <c r="S51" s="23"/>
    </row>
    <row r="52" spans="1:19" s="14" customFormat="1" x14ac:dyDescent="0.25">
      <c r="B52" s="13"/>
      <c r="P52" s="22"/>
      <c r="Q52" s="96">
        <v>0.44</v>
      </c>
      <c r="R52" s="96">
        <v>65535</v>
      </c>
      <c r="S52" s="23"/>
    </row>
    <row r="53" spans="1:19" s="14" customFormat="1" x14ac:dyDescent="0.25">
      <c r="B53" s="13"/>
      <c r="P53" s="22"/>
      <c r="Q53" s="68">
        <v>0.45</v>
      </c>
      <c r="R53" s="68">
        <v>65535</v>
      </c>
      <c r="S53" s="23"/>
    </row>
    <row r="54" spans="1:19" s="14" customFormat="1" x14ac:dyDescent="0.25">
      <c r="P54" s="22"/>
      <c r="Q54" s="96">
        <v>0.46</v>
      </c>
      <c r="R54" s="96">
        <v>65535</v>
      </c>
      <c r="S54" s="23"/>
    </row>
    <row r="55" spans="1:19" s="14" customFormat="1" x14ac:dyDescent="0.25">
      <c r="P55" s="22"/>
      <c r="Q55" s="68">
        <v>0.47000000000000003</v>
      </c>
      <c r="R55" s="68">
        <v>65535</v>
      </c>
      <c r="S55" s="23"/>
    </row>
    <row r="56" spans="1:19" s="14" customFormat="1" x14ac:dyDescent="0.25">
      <c r="P56" s="22"/>
      <c r="Q56" s="96">
        <v>0.48</v>
      </c>
      <c r="R56" s="96">
        <v>65535</v>
      </c>
      <c r="S56" s="23"/>
    </row>
    <row r="57" spans="1:19" s="14" customFormat="1" x14ac:dyDescent="0.25">
      <c r="P57" s="22"/>
      <c r="Q57" s="68">
        <v>0.49</v>
      </c>
      <c r="R57" s="68">
        <v>65535</v>
      </c>
      <c r="S57" s="23"/>
    </row>
    <row r="58" spans="1:19" s="14" customFormat="1" x14ac:dyDescent="0.25">
      <c r="P58" s="22"/>
      <c r="Q58" s="96">
        <v>0.5</v>
      </c>
      <c r="R58" s="96">
        <v>65535</v>
      </c>
      <c r="S58" s="23"/>
    </row>
    <row r="59" spans="1:19" s="14" customFormat="1" x14ac:dyDescent="0.25">
      <c r="P59" s="22"/>
      <c r="Q59" s="68">
        <v>0.51</v>
      </c>
      <c r="R59" s="68">
        <v>65535</v>
      </c>
      <c r="S59" s="23"/>
    </row>
    <row r="60" spans="1:19" s="14" customFormat="1" x14ac:dyDescent="0.25">
      <c r="P60" s="22"/>
      <c r="Q60" s="96">
        <v>0.52</v>
      </c>
      <c r="R60" s="96">
        <v>65535</v>
      </c>
      <c r="S60" s="23"/>
    </row>
    <row r="61" spans="1:19" s="14" customFormat="1" x14ac:dyDescent="0.25">
      <c r="P61" s="22"/>
      <c r="Q61" s="68">
        <v>0.53</v>
      </c>
      <c r="R61" s="68">
        <v>65535</v>
      </c>
      <c r="S61" s="23"/>
    </row>
    <row r="62" spans="1:19" s="14" customFormat="1" x14ac:dyDescent="0.25">
      <c r="P62" s="22"/>
      <c r="Q62" s="96">
        <v>0.54</v>
      </c>
      <c r="R62" s="96">
        <v>65535</v>
      </c>
      <c r="S62" s="23"/>
    </row>
    <row r="63" spans="1:19" s="14" customFormat="1" x14ac:dyDescent="0.25">
      <c r="P63" s="22"/>
      <c r="Q63" s="68">
        <v>0.55000000000000004</v>
      </c>
      <c r="R63" s="68">
        <v>65535</v>
      </c>
      <c r="S63" s="23"/>
    </row>
    <row r="64" spans="1:19" s="14" customFormat="1" x14ac:dyDescent="0.25">
      <c r="P64" s="22"/>
      <c r="Q64" s="96">
        <v>0.56000000000000005</v>
      </c>
      <c r="R64" s="96">
        <v>65535</v>
      </c>
      <c r="S64" s="23"/>
    </row>
    <row r="65" spans="16:19" s="14" customFormat="1" x14ac:dyDescent="0.25">
      <c r="P65" s="22"/>
      <c r="Q65" s="68">
        <v>0.57000000000000006</v>
      </c>
      <c r="R65" s="68">
        <v>65535</v>
      </c>
      <c r="S65" s="23"/>
    </row>
    <row r="66" spans="16:19" s="14" customFormat="1" x14ac:dyDescent="0.25">
      <c r="P66" s="22"/>
      <c r="Q66" s="96">
        <v>0.57999999999999996</v>
      </c>
      <c r="R66" s="96">
        <v>65535</v>
      </c>
      <c r="S66" s="23"/>
    </row>
    <row r="67" spans="16:19" s="14" customFormat="1" x14ac:dyDescent="0.25">
      <c r="P67" s="22"/>
      <c r="Q67" s="68">
        <v>0.59</v>
      </c>
      <c r="R67" s="68">
        <v>65535</v>
      </c>
      <c r="S67" s="23"/>
    </row>
    <row r="68" spans="16:19" s="14" customFormat="1" x14ac:dyDescent="0.25">
      <c r="P68" s="22"/>
      <c r="Q68" s="96">
        <v>0.6</v>
      </c>
      <c r="R68" s="96">
        <v>65535</v>
      </c>
      <c r="S68" s="23"/>
    </row>
    <row r="69" spans="16:19" s="14" customFormat="1" x14ac:dyDescent="0.25">
      <c r="P69" s="22"/>
      <c r="Q69" s="68">
        <v>0.61</v>
      </c>
      <c r="R69" s="68">
        <v>65535</v>
      </c>
      <c r="S69" s="23"/>
    </row>
    <row r="70" spans="16:19" s="14" customFormat="1" x14ac:dyDescent="0.25">
      <c r="P70" s="22"/>
      <c r="Q70" s="96">
        <v>0.62</v>
      </c>
      <c r="R70" s="96">
        <v>65535</v>
      </c>
      <c r="S70" s="23"/>
    </row>
    <row r="71" spans="16:19" s="14" customFormat="1" x14ac:dyDescent="0.25">
      <c r="P71" s="22"/>
      <c r="Q71" s="68">
        <v>0.63</v>
      </c>
      <c r="R71" s="68">
        <v>65535</v>
      </c>
      <c r="S71" s="23"/>
    </row>
    <row r="72" spans="16:19" s="14" customFormat="1" x14ac:dyDescent="0.25">
      <c r="P72" s="22"/>
      <c r="Q72" s="96">
        <v>0.64</v>
      </c>
      <c r="R72" s="96">
        <v>65535</v>
      </c>
      <c r="S72" s="23"/>
    </row>
    <row r="73" spans="16:19" s="14" customFormat="1" x14ac:dyDescent="0.25">
      <c r="P73" s="22"/>
      <c r="Q73" s="68">
        <v>0.65</v>
      </c>
      <c r="R73" s="68">
        <v>65535</v>
      </c>
      <c r="S73" s="23"/>
    </row>
    <row r="74" spans="16:19" s="14" customFormat="1" x14ac:dyDescent="0.25">
      <c r="P74" s="22"/>
      <c r="Q74" s="96">
        <v>0.66</v>
      </c>
      <c r="R74" s="96">
        <v>65535</v>
      </c>
      <c r="S74" s="23"/>
    </row>
    <row r="75" spans="16:19" s="14" customFormat="1" x14ac:dyDescent="0.25">
      <c r="P75" s="22"/>
      <c r="Q75" s="68">
        <v>0.67</v>
      </c>
      <c r="R75" s="68">
        <v>65535</v>
      </c>
      <c r="S75" s="23"/>
    </row>
    <row r="76" spans="16:19" s="14" customFormat="1" x14ac:dyDescent="0.25">
      <c r="P76" s="22"/>
      <c r="Q76" s="96">
        <v>0.68</v>
      </c>
      <c r="R76" s="96">
        <v>65535</v>
      </c>
      <c r="S76" s="23"/>
    </row>
    <row r="77" spans="16:19" s="14" customFormat="1" x14ac:dyDescent="0.25">
      <c r="P77" s="22"/>
      <c r="Q77" s="68">
        <v>0.69000000000000006</v>
      </c>
      <c r="R77" s="68">
        <v>65535</v>
      </c>
      <c r="S77" s="23"/>
    </row>
    <row r="78" spans="16:19" s="14" customFormat="1" x14ac:dyDescent="0.25">
      <c r="P78" s="22"/>
      <c r="Q78" s="96">
        <v>0.70000000000000007</v>
      </c>
      <c r="R78" s="96">
        <v>65535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736D65CF-1644-4535-B92B-7B0A877D008F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7075A-B642-4E14-A74E-390E5B0F9557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192</v>
      </c>
      <c r="E9" s="23"/>
      <c r="G9" s="22"/>
      <c r="H9" s="104" t="s">
        <v>34</v>
      </c>
      <c r="I9" s="105">
        <v>646.73753713377971</v>
      </c>
      <c r="J9" s="21"/>
      <c r="K9" s="21"/>
      <c r="L9" s="21"/>
      <c r="M9" s="21"/>
      <c r="N9" s="23"/>
      <c r="P9" s="22"/>
      <c r="Q9" s="68">
        <v>0.01</v>
      </c>
      <c r="R9" s="68">
        <v>215.85839911674589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276.76798453170807</v>
      </c>
      <c r="J10" s="21"/>
      <c r="K10" s="21"/>
      <c r="L10" s="21"/>
      <c r="M10" s="21"/>
      <c r="N10" s="23"/>
      <c r="P10" s="22"/>
      <c r="Q10" s="96">
        <v>0.02</v>
      </c>
      <c r="R10" s="96">
        <v>237.35659274361265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190</v>
      </c>
      <c r="J11" s="21"/>
      <c r="K11" s="21"/>
      <c r="L11" s="21"/>
      <c r="M11" s="21"/>
      <c r="N11" s="23"/>
      <c r="P11" s="22"/>
      <c r="Q11" s="68">
        <v>0.03</v>
      </c>
      <c r="R11" s="68">
        <v>252.84351962280948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118.91150645012779</v>
      </c>
      <c r="J12" s="21"/>
      <c r="K12" s="21"/>
      <c r="L12" s="21"/>
      <c r="M12" s="21"/>
      <c r="N12" s="23"/>
      <c r="P12" s="22"/>
      <c r="Q12" s="96">
        <v>0.04</v>
      </c>
      <c r="R12" s="96">
        <v>265.59431985113474</v>
      </c>
      <c r="S12" s="23"/>
    </row>
    <row r="13" spans="2:23" s="14" customFormat="1" x14ac:dyDescent="0.25">
      <c r="B13" s="63"/>
      <c r="C13" s="72" t="s">
        <v>131</v>
      </c>
      <c r="D13" s="56" t="s">
        <v>191</v>
      </c>
      <c r="E13" s="64"/>
      <c r="G13" s="22"/>
      <c r="H13" s="11" t="s">
        <v>108</v>
      </c>
      <c r="I13" s="68">
        <v>0.6182106165202288</v>
      </c>
      <c r="J13" s="21"/>
      <c r="K13" s="21"/>
      <c r="L13" s="21"/>
      <c r="M13" s="21"/>
      <c r="N13" s="23"/>
      <c r="P13" s="22"/>
      <c r="Q13" s="68">
        <v>0.05</v>
      </c>
      <c r="R13" s="68">
        <v>276.76798453170801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286.88685433166216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1.7849721294044341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296.26993387194233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305.10125606486611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313.52227895035924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321.61175144580369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329.43985302717033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>
        <v>5.6363073977053403E-2</v>
      </c>
      <c r="J20" s="21"/>
      <c r="K20" s="21"/>
      <c r="L20" s="21"/>
      <c r="M20" s="21"/>
      <c r="N20" s="23"/>
      <c r="P20" s="22"/>
      <c r="Q20" s="96">
        <v>0.12</v>
      </c>
      <c r="R20" s="96">
        <v>337.07385154788045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188</v>
      </c>
      <c r="I21" s="96" t="s">
        <v>193</v>
      </c>
      <c r="J21" s="21"/>
      <c r="K21" s="21"/>
      <c r="L21" s="21"/>
      <c r="M21" s="21"/>
      <c r="N21" s="23"/>
      <c r="P21" s="22"/>
      <c r="Q21" s="68">
        <v>0.13</v>
      </c>
      <c r="R21" s="68">
        <v>344.54014327531888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1.62910778497201E-4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351.86539097724187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359.09567364009069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366.24587552596779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373.32891284086566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5.6363073977053445E-2</v>
      </c>
      <c r="J26" s="68">
        <v>2.136724134470096</v>
      </c>
      <c r="K26" s="68">
        <v>3</v>
      </c>
      <c r="L26" s="68">
        <v>37.909999999999997</v>
      </c>
      <c r="M26" s="68">
        <v>0.60795706297935237</v>
      </c>
      <c r="N26" s="34"/>
      <c r="P26" s="22"/>
      <c r="Q26" s="96">
        <v>0.18</v>
      </c>
      <c r="R26" s="96">
        <v>380.37324737014114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17.600000000000001</v>
      </c>
      <c r="I27" s="96">
        <v>5.9064822680837521E-2</v>
      </c>
      <c r="J27" s="96">
        <v>2.4860383866364515</v>
      </c>
      <c r="K27" s="96">
        <v>1</v>
      </c>
      <c r="L27" s="96">
        <v>42.09</v>
      </c>
      <c r="M27" s="96">
        <v>-0.97161958508109025</v>
      </c>
      <c r="N27" s="23"/>
      <c r="P27" s="22"/>
      <c r="Q27" s="68">
        <v>0.19</v>
      </c>
      <c r="R27" s="68">
        <v>387.3899473444032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57.5</v>
      </c>
      <c r="I28" s="68">
        <v>6.5161198010722038E-2</v>
      </c>
      <c r="J28" s="68">
        <v>3.0743053221458658</v>
      </c>
      <c r="K28" s="68">
        <v>3</v>
      </c>
      <c r="L28" s="68">
        <v>47.18</v>
      </c>
      <c r="M28" s="68">
        <v>-4.3830664797763728E-2</v>
      </c>
      <c r="N28" s="23"/>
      <c r="P28" s="22"/>
      <c r="Q28" s="96">
        <v>0.2</v>
      </c>
      <c r="R28" s="96">
        <v>394.38670613333198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188.5</v>
      </c>
      <c r="I29" s="96">
        <v>8.4900504008251887E-2</v>
      </c>
      <c r="J29" s="96">
        <v>3.7967505392490244</v>
      </c>
      <c r="K29" s="96">
        <v>5</v>
      </c>
      <c r="L29" s="96">
        <v>44.72</v>
      </c>
      <c r="M29" s="96">
        <v>0.64552859649130034</v>
      </c>
      <c r="N29" s="23"/>
      <c r="P29" s="22"/>
      <c r="Q29" s="68">
        <v>0.21</v>
      </c>
      <c r="R29" s="68">
        <v>401.38833888677783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678.3</v>
      </c>
      <c r="I30" s="68">
        <v>0.15508240757438493</v>
      </c>
      <c r="J30" s="68">
        <v>5.4945697003604579</v>
      </c>
      <c r="K30" s="68">
        <v>5</v>
      </c>
      <c r="L30" s="68">
        <v>35.43</v>
      </c>
      <c r="M30" s="68">
        <v>-0.22953741481545423</v>
      </c>
      <c r="N30" s="23"/>
      <c r="P30" s="22"/>
      <c r="Q30" s="96">
        <v>0.22</v>
      </c>
      <c r="R30" s="96">
        <v>408.39857763425658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415.42736526751031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422.48394957772126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429.57977531217887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-56.468560907251629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436.72811405777247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-57.455753225063894</v>
      </c>
      <c r="J35" s="96">
        <v>2</v>
      </c>
      <c r="K35" s="96">
        <v>1.9743846356245314</v>
      </c>
      <c r="L35" s="96">
        <v>3</v>
      </c>
      <c r="M35" s="96">
        <v>0.57774025548977781</v>
      </c>
      <c r="N35" s="23"/>
      <c r="P35" s="22"/>
      <c r="Q35" s="68">
        <v>0.27</v>
      </c>
      <c r="R35" s="68">
        <v>443.93759300713026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-58.801845395078807</v>
      </c>
      <c r="J36" s="68">
        <v>1</v>
      </c>
      <c r="K36" s="68">
        <v>4.6665689756543571</v>
      </c>
      <c r="L36" s="68">
        <v>4</v>
      </c>
      <c r="M36" s="68">
        <v>0.323250945206917</v>
      </c>
      <c r="N36" s="23"/>
      <c r="P36" s="22"/>
      <c r="Q36" s="96">
        <v>0.28000000000000003</v>
      </c>
      <c r="R36" s="96">
        <v>451.21072208519882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458.5475133231966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465.95963103168611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473.44758479559704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481.07072093315611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488.8253309074928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496.65589517325509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504.58114360114701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512.69069029555453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520.96080022268586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529.3395363319371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537.86703264715686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546.61605281691084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555.5470185416649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564.60699436853452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573.8943586416508</v>
      </c>
      <c r="S51" s="23"/>
    </row>
    <row r="52" spans="1:19" s="14" customFormat="1" x14ac:dyDescent="0.25">
      <c r="B52" s="13"/>
      <c r="P52" s="22"/>
      <c r="Q52" s="96">
        <v>0.44</v>
      </c>
      <c r="R52" s="96">
        <v>583.49105451819617</v>
      </c>
      <c r="S52" s="23"/>
    </row>
    <row r="53" spans="1:19" s="14" customFormat="1" x14ac:dyDescent="0.25">
      <c r="B53" s="13"/>
      <c r="P53" s="22"/>
      <c r="Q53" s="68">
        <v>0.45</v>
      </c>
      <c r="R53" s="68">
        <v>593.26878242406701</v>
      </c>
      <c r="S53" s="23"/>
    </row>
    <row r="54" spans="1:19" s="14" customFormat="1" x14ac:dyDescent="0.25">
      <c r="P54" s="22"/>
      <c r="Q54" s="96">
        <v>0.46</v>
      </c>
      <c r="R54" s="96">
        <v>603.17354933357672</v>
      </c>
      <c r="S54" s="23"/>
    </row>
    <row r="55" spans="1:19" s="14" customFormat="1" x14ac:dyDescent="0.25">
      <c r="P55" s="22"/>
      <c r="Q55" s="68">
        <v>0.47000000000000003</v>
      </c>
      <c r="R55" s="68">
        <v>613.39855049366884</v>
      </c>
      <c r="S55" s="23"/>
    </row>
    <row r="56" spans="1:19" s="14" customFormat="1" x14ac:dyDescent="0.25">
      <c r="P56" s="22"/>
      <c r="Q56" s="96">
        <v>0.48</v>
      </c>
      <c r="R56" s="96">
        <v>623.97154574252374</v>
      </c>
      <c r="S56" s="23"/>
    </row>
    <row r="57" spans="1:19" s="14" customFormat="1" x14ac:dyDescent="0.25">
      <c r="P57" s="22"/>
      <c r="Q57" s="68">
        <v>0.49</v>
      </c>
      <c r="R57" s="68">
        <v>635.10490510724435</v>
      </c>
      <c r="S57" s="23"/>
    </row>
    <row r="58" spans="1:19" s="14" customFormat="1" x14ac:dyDescent="0.25">
      <c r="P58" s="22"/>
      <c r="Q58" s="96">
        <v>0.5</v>
      </c>
      <c r="R58" s="96">
        <v>646.73753713377994</v>
      </c>
      <c r="S58" s="23"/>
    </row>
    <row r="59" spans="1:19" s="14" customFormat="1" x14ac:dyDescent="0.25">
      <c r="P59" s="22"/>
      <c r="Q59" s="68">
        <v>0.51</v>
      </c>
      <c r="R59" s="68">
        <v>658.8513512339797</v>
      </c>
      <c r="S59" s="23"/>
    </row>
    <row r="60" spans="1:19" s="14" customFormat="1" x14ac:dyDescent="0.25">
      <c r="P60" s="22"/>
      <c r="Q60" s="96">
        <v>0.52</v>
      </c>
      <c r="R60" s="96">
        <v>671.02757766371224</v>
      </c>
      <c r="S60" s="23"/>
    </row>
    <row r="61" spans="1:19" s="14" customFormat="1" x14ac:dyDescent="0.25">
      <c r="P61" s="22"/>
      <c r="Q61" s="68">
        <v>0.53</v>
      </c>
      <c r="R61" s="68">
        <v>683.15129217248455</v>
      </c>
      <c r="S61" s="23"/>
    </row>
    <row r="62" spans="1:19" s="14" customFormat="1" x14ac:dyDescent="0.25">
      <c r="P62" s="22"/>
      <c r="Q62" s="96">
        <v>0.54</v>
      </c>
      <c r="R62" s="96">
        <v>695.96339391107915</v>
      </c>
      <c r="S62" s="23"/>
    </row>
    <row r="63" spans="1:19" s="14" customFormat="1" x14ac:dyDescent="0.25">
      <c r="P63" s="22"/>
      <c r="Q63" s="68">
        <v>0.55000000000000004</v>
      </c>
      <c r="R63" s="68">
        <v>709.27461525685635</v>
      </c>
      <c r="S63" s="23"/>
    </row>
    <row r="64" spans="1:19" s="14" customFormat="1" x14ac:dyDescent="0.25">
      <c r="P64" s="22"/>
      <c r="Q64" s="96">
        <v>0.56000000000000005</v>
      </c>
      <c r="R64" s="96">
        <v>722.91154656139042</v>
      </c>
      <c r="S64" s="23"/>
    </row>
    <row r="65" spans="16:19" s="14" customFormat="1" x14ac:dyDescent="0.25">
      <c r="P65" s="22"/>
      <c r="Q65" s="68">
        <v>0.57000000000000006</v>
      </c>
      <c r="R65" s="68">
        <v>737.1647707060373</v>
      </c>
      <c r="S65" s="23"/>
    </row>
    <row r="66" spans="16:19" s="14" customFormat="1" x14ac:dyDescent="0.25">
      <c r="P66" s="22"/>
      <c r="Q66" s="96">
        <v>0.57999999999999996</v>
      </c>
      <c r="R66" s="96">
        <v>752.06392271512664</v>
      </c>
      <c r="S66" s="23"/>
    </row>
    <row r="67" spans="16:19" s="14" customFormat="1" x14ac:dyDescent="0.25">
      <c r="P67" s="22"/>
      <c r="Q67" s="68">
        <v>0.59</v>
      </c>
      <c r="R67" s="68">
        <v>767.62797337015832</v>
      </c>
      <c r="S67" s="23"/>
    </row>
    <row r="68" spans="16:19" s="14" customFormat="1" x14ac:dyDescent="0.25">
      <c r="P68" s="22"/>
      <c r="Q68" s="96">
        <v>0.6</v>
      </c>
      <c r="R68" s="96">
        <v>783.93800961404679</v>
      </c>
      <c r="S68" s="23"/>
    </row>
    <row r="69" spans="16:19" s="14" customFormat="1" x14ac:dyDescent="0.25">
      <c r="P69" s="22"/>
      <c r="Q69" s="68">
        <v>0.61</v>
      </c>
      <c r="R69" s="68">
        <v>800.97186220307049</v>
      </c>
      <c r="S69" s="23"/>
    </row>
    <row r="70" spans="16:19" s="14" customFormat="1" x14ac:dyDescent="0.25">
      <c r="P70" s="22"/>
      <c r="Q70" s="96">
        <v>0.62</v>
      </c>
      <c r="R70" s="96">
        <v>818.72257028477759</v>
      </c>
      <c r="S70" s="23"/>
    </row>
    <row r="71" spans="16:19" s="14" customFormat="1" x14ac:dyDescent="0.25">
      <c r="P71" s="22"/>
      <c r="Q71" s="68">
        <v>0.63</v>
      </c>
      <c r="R71" s="68">
        <v>837.30780843486514</v>
      </c>
      <c r="S71" s="23"/>
    </row>
    <row r="72" spans="16:19" s="14" customFormat="1" x14ac:dyDescent="0.25">
      <c r="P72" s="22"/>
      <c r="Q72" s="96">
        <v>0.64</v>
      </c>
      <c r="R72" s="96">
        <v>856.81864202796692</v>
      </c>
      <c r="S72" s="23"/>
    </row>
    <row r="73" spans="16:19" s="14" customFormat="1" x14ac:dyDescent="0.25">
      <c r="P73" s="22"/>
      <c r="Q73" s="68">
        <v>0.65</v>
      </c>
      <c r="R73" s="68">
        <v>877.46930499500024</v>
      </c>
      <c r="S73" s="23"/>
    </row>
    <row r="74" spans="16:19" s="14" customFormat="1" x14ac:dyDescent="0.25">
      <c r="P74" s="22"/>
      <c r="Q74" s="96">
        <v>0.66</v>
      </c>
      <c r="R74" s="96">
        <v>899.33855210588183</v>
      </c>
      <c r="S74" s="23"/>
    </row>
    <row r="75" spans="16:19" s="14" customFormat="1" x14ac:dyDescent="0.25">
      <c r="P75" s="22"/>
      <c r="Q75" s="68">
        <v>0.67</v>
      </c>
      <c r="R75" s="68">
        <v>922.21346093132786</v>
      </c>
      <c r="S75" s="23"/>
    </row>
    <row r="76" spans="16:19" s="14" customFormat="1" x14ac:dyDescent="0.25">
      <c r="P76" s="22"/>
      <c r="Q76" s="96">
        <v>0.68</v>
      </c>
      <c r="R76" s="96">
        <v>946.62027039294719</v>
      </c>
      <c r="S76" s="23"/>
    </row>
    <row r="77" spans="16:19" s="14" customFormat="1" x14ac:dyDescent="0.25">
      <c r="P77" s="22"/>
      <c r="Q77" s="68">
        <v>0.69000000000000006</v>
      </c>
      <c r="R77" s="68">
        <v>972.59828587627806</v>
      </c>
      <c r="S77" s="23"/>
    </row>
    <row r="78" spans="16:19" s="14" customFormat="1" x14ac:dyDescent="0.25">
      <c r="P78" s="22"/>
      <c r="Q78" s="96">
        <v>0.70000000000000007</v>
      </c>
      <c r="R78" s="96">
        <v>1000.2168933243687</v>
      </c>
      <c r="S78" s="23"/>
    </row>
    <row r="79" spans="16:19" s="14" customFormat="1" x14ac:dyDescent="0.25">
      <c r="P79" s="22"/>
      <c r="Q79" s="68">
        <v>0.71</v>
      </c>
      <c r="R79" s="68">
        <v>1029.7210004172823</v>
      </c>
      <c r="S79" s="23"/>
    </row>
    <row r="80" spans="16:19" s="14" customFormat="1" x14ac:dyDescent="0.25">
      <c r="P80" s="22"/>
      <c r="Q80" s="96">
        <v>0.72</v>
      </c>
      <c r="R80" s="96">
        <v>1061.4599277167658</v>
      </c>
      <c r="S80" s="23"/>
    </row>
    <row r="81" spans="16:19" s="14" customFormat="1" x14ac:dyDescent="0.25">
      <c r="P81" s="22"/>
      <c r="Q81" s="68">
        <v>0.73</v>
      </c>
      <c r="R81" s="68">
        <v>1095.4289701858881</v>
      </c>
      <c r="S81" s="23"/>
    </row>
    <row r="82" spans="16:19" s="14" customFormat="1" x14ac:dyDescent="0.25">
      <c r="P82" s="22"/>
      <c r="Q82" s="96">
        <v>0.74</v>
      </c>
      <c r="R82" s="96">
        <v>1132.4033633372542</v>
      </c>
      <c r="S82" s="23"/>
    </row>
    <row r="83" spans="16:19" s="14" customFormat="1" x14ac:dyDescent="0.25">
      <c r="P83" s="22"/>
      <c r="Q83" s="68">
        <v>0.75</v>
      </c>
      <c r="R83" s="68">
        <v>1172.3427741928642</v>
      </c>
      <c r="S83" s="23"/>
    </row>
    <row r="84" spans="16:19" s="14" customFormat="1" x14ac:dyDescent="0.25">
      <c r="P84" s="22"/>
      <c r="Q84" s="96">
        <v>0.76</v>
      </c>
      <c r="R84" s="96">
        <v>1215.9491658662441</v>
      </c>
      <c r="S84" s="23"/>
    </row>
    <row r="85" spans="16:19" s="14" customFormat="1" x14ac:dyDescent="0.25">
      <c r="P85" s="22"/>
      <c r="Q85" s="68">
        <v>0.77</v>
      </c>
      <c r="R85" s="68">
        <v>1263.6512680103492</v>
      </c>
      <c r="S85" s="23"/>
    </row>
    <row r="86" spans="16:19" s="14" customFormat="1" x14ac:dyDescent="0.25">
      <c r="P86" s="22"/>
      <c r="Q86" s="96">
        <v>0.78</v>
      </c>
      <c r="R86" s="96">
        <v>1316.4723096967616</v>
      </c>
      <c r="S86" s="23"/>
    </row>
    <row r="87" spans="16:19" s="14" customFormat="1" x14ac:dyDescent="0.25">
      <c r="P87" s="22"/>
      <c r="Q87" s="68">
        <v>0.79</v>
      </c>
      <c r="R87" s="68">
        <v>1374.8703758912927</v>
      </c>
      <c r="S87" s="23"/>
    </row>
    <row r="88" spans="16:19" s="14" customFormat="1" x14ac:dyDescent="0.25">
      <c r="P88" s="22"/>
      <c r="Q88" s="96">
        <v>0.8</v>
      </c>
      <c r="R88" s="96">
        <v>1440.1997156136233</v>
      </c>
      <c r="S88" s="23"/>
    </row>
    <row r="89" spans="16:19" s="14" customFormat="1" x14ac:dyDescent="0.25">
      <c r="P89" s="22"/>
      <c r="Q89" s="68">
        <v>0.81</v>
      </c>
      <c r="R89" s="68">
        <v>1514.0080559049898</v>
      </c>
      <c r="S89" s="23"/>
    </row>
    <row r="90" spans="16:19" s="14" customFormat="1" x14ac:dyDescent="0.25">
      <c r="P90" s="22"/>
      <c r="Q90" s="96">
        <v>0.82000000000000006</v>
      </c>
      <c r="R90" s="96">
        <v>1597.7802580350219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716FE8D1-63DB-4665-8FF9-82E5D9E184E9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B1A48-4409-42CB-B90E-7E302E4A9A77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195</v>
      </c>
      <c r="E9" s="23"/>
      <c r="G9" s="22"/>
      <c r="H9" s="104" t="s">
        <v>34</v>
      </c>
      <c r="I9" s="105">
        <v>639.10892017987123</v>
      </c>
      <c r="J9" s="21"/>
      <c r="K9" s="21"/>
      <c r="L9" s="21"/>
      <c r="M9" s="21"/>
      <c r="N9" s="23"/>
      <c r="P9" s="22"/>
      <c r="Q9" s="68">
        <v>0.01</v>
      </c>
      <c r="R9" s="68">
        <v>195.34606694916189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257.54661477265034</v>
      </c>
      <c r="J10" s="21"/>
      <c r="K10" s="21"/>
      <c r="L10" s="21"/>
      <c r="M10" s="21"/>
      <c r="N10" s="23"/>
      <c r="P10" s="22"/>
      <c r="Q10" s="96">
        <v>0.02</v>
      </c>
      <c r="R10" s="96">
        <v>217.24529132105107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190</v>
      </c>
      <c r="J11" s="21"/>
      <c r="K11" s="21"/>
      <c r="L11" s="21"/>
      <c r="M11" s="21"/>
      <c r="N11" s="23"/>
      <c r="P11" s="22"/>
      <c r="Q11" s="68">
        <v>0.03</v>
      </c>
      <c r="R11" s="68">
        <v>233.05551896737046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118.88585821549162</v>
      </c>
      <c r="J12" s="21"/>
      <c r="K12" s="21"/>
      <c r="L12" s="21"/>
      <c r="M12" s="21"/>
      <c r="N12" s="23"/>
      <c r="P12" s="22"/>
      <c r="Q12" s="96">
        <v>0.04</v>
      </c>
      <c r="R12" s="96">
        <v>246.10786261834576</v>
      </c>
      <c r="S12" s="23"/>
    </row>
    <row r="13" spans="2:23" s="14" customFormat="1" x14ac:dyDescent="0.25">
      <c r="B13" s="63"/>
      <c r="C13" s="72" t="s">
        <v>131</v>
      </c>
      <c r="D13" s="56" t="s">
        <v>194</v>
      </c>
      <c r="E13" s="64"/>
      <c r="G13" s="22"/>
      <c r="H13" s="11" t="s">
        <v>108</v>
      </c>
      <c r="I13" s="68">
        <v>0.62260980749245554</v>
      </c>
      <c r="J13" s="21"/>
      <c r="K13" s="21"/>
      <c r="L13" s="21"/>
      <c r="M13" s="21"/>
      <c r="N13" s="23"/>
      <c r="P13" s="22"/>
      <c r="Q13" s="68">
        <v>0.05</v>
      </c>
      <c r="R13" s="68">
        <v>257.54661477265029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267.91749618998091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1.7648676357231039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277.53389579025333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286.59594845526561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295.24322289054777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303.55452458057209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311.60579612322198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>
        <v>5.5800965906479302E-2</v>
      </c>
      <c r="J20" s="21"/>
      <c r="K20" s="21"/>
      <c r="L20" s="21"/>
      <c r="M20" s="21"/>
      <c r="N20" s="23"/>
      <c r="P20" s="22"/>
      <c r="Q20" s="96">
        <v>0.12</v>
      </c>
      <c r="R20" s="96">
        <v>319.45180634782184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188</v>
      </c>
      <c r="I21" s="96">
        <v>-8.6572994713037108</v>
      </c>
      <c r="J21" s="21"/>
      <c r="K21" s="21"/>
      <c r="L21" s="21"/>
      <c r="M21" s="21"/>
      <c r="N21" s="23"/>
      <c r="P21" s="22"/>
      <c r="Q21" s="68">
        <v>0.13</v>
      </c>
      <c r="R21" s="68">
        <v>327.121383368436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 t="s">
        <v>193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334.67158880206523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342.11070743168523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349.4671963362174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356.77117909424805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5.5800965906479275E-2</v>
      </c>
      <c r="J26" s="68">
        <v>2.1154146175146291</v>
      </c>
      <c r="K26" s="68">
        <v>3</v>
      </c>
      <c r="L26" s="68">
        <v>37.909999999999997</v>
      </c>
      <c r="M26" s="68">
        <v>0.62590761029852737</v>
      </c>
      <c r="N26" s="34"/>
      <c r="P26" s="22"/>
      <c r="Q26" s="96">
        <v>0.18</v>
      </c>
      <c r="R26" s="96">
        <v>364.03292702448425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17.600000000000001</v>
      </c>
      <c r="I27" s="96">
        <v>5.8681227934028926E-2</v>
      </c>
      <c r="J27" s="96">
        <v>2.4698928837432779</v>
      </c>
      <c r="K27" s="96">
        <v>1</v>
      </c>
      <c r="L27" s="96">
        <v>42.09</v>
      </c>
      <c r="M27" s="96">
        <v>-0.96400273956752636</v>
      </c>
      <c r="N27" s="23"/>
      <c r="P27" s="22"/>
      <c r="Q27" s="68">
        <v>0.19</v>
      </c>
      <c r="R27" s="68">
        <v>371.26444424450688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57.5</v>
      </c>
      <c r="I28" s="68">
        <v>6.5146284562978593E-2</v>
      </c>
      <c r="J28" s="68">
        <v>3.0736017056813298</v>
      </c>
      <c r="K28" s="68">
        <v>3</v>
      </c>
      <c r="L28" s="68">
        <v>47.18</v>
      </c>
      <c r="M28" s="68">
        <v>-4.3420243589105872E-2</v>
      </c>
      <c r="N28" s="23"/>
      <c r="P28" s="22"/>
      <c r="Q28" s="96">
        <v>0.2</v>
      </c>
      <c r="R28" s="96">
        <v>378.47568383324398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188.5</v>
      </c>
      <c r="I29" s="96">
        <v>8.5761761917761886E-2</v>
      </c>
      <c r="J29" s="96">
        <v>3.8352659929623116</v>
      </c>
      <c r="K29" s="96">
        <v>5</v>
      </c>
      <c r="L29" s="96">
        <v>44.72</v>
      </c>
      <c r="M29" s="96">
        <v>0.6220127976304739</v>
      </c>
      <c r="N29" s="23"/>
      <c r="P29" s="22"/>
      <c r="Q29" s="68">
        <v>0.21</v>
      </c>
      <c r="R29" s="68">
        <v>385.69487173936096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678.3</v>
      </c>
      <c r="I30" s="68">
        <v>0.15540007773001563</v>
      </c>
      <c r="J30" s="68">
        <v>5.505824753974454</v>
      </c>
      <c r="K30" s="68">
        <v>5</v>
      </c>
      <c r="L30" s="68">
        <v>35.43</v>
      </c>
      <c r="M30" s="68">
        <v>-0.23456508527564016</v>
      </c>
      <c r="N30" s="23"/>
      <c r="P30" s="22"/>
      <c r="Q30" s="96">
        <v>0.22</v>
      </c>
      <c r="R30" s="96">
        <v>392.92360549964172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400.15815637927568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407.43106139659182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414.75340093811985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-56.468560907251629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422.13823834131097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-57.442929107745812</v>
      </c>
      <c r="J35" s="96">
        <v>2</v>
      </c>
      <c r="K35" s="96">
        <v>1.9487364009883663</v>
      </c>
      <c r="L35" s="96">
        <v>3</v>
      </c>
      <c r="M35" s="96">
        <v>0.58311453331109475</v>
      </c>
      <c r="N35" s="23"/>
      <c r="P35" s="22"/>
      <c r="Q35" s="68">
        <v>0.27</v>
      </c>
      <c r="R35" s="68">
        <v>429.58367321554022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-58.801845395078807</v>
      </c>
      <c r="J36" s="68">
        <v>1</v>
      </c>
      <c r="K36" s="68">
        <v>4.6665689756543571</v>
      </c>
      <c r="L36" s="68">
        <v>4</v>
      </c>
      <c r="M36" s="68">
        <v>0.323250945206917</v>
      </c>
      <c r="N36" s="23"/>
      <c r="P36" s="22"/>
      <c r="Q36" s="96">
        <v>0.28000000000000003</v>
      </c>
      <c r="R36" s="96">
        <v>437.0785303985831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444.6514958459972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452.32715475515886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460.08681867984058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467.92587659541289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475.89361223396168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483.99118634946205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492.21909749637848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500.59094493634194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509.13466194670031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517.84528405597507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526.72807508380265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535.75368839473492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544.90954966041284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554.36952226535448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564.11938538463653</v>
      </c>
      <c r="S51" s="23"/>
    </row>
    <row r="52" spans="1:19" s="14" customFormat="1" x14ac:dyDescent="0.25">
      <c r="B52" s="13"/>
      <c r="P52" s="22"/>
      <c r="Q52" s="96">
        <v>0.44</v>
      </c>
      <c r="R52" s="96">
        <v>574.0793853125125</v>
      </c>
      <c r="S52" s="23"/>
    </row>
    <row r="53" spans="1:19" s="14" customFormat="1" x14ac:dyDescent="0.25">
      <c r="B53" s="13"/>
      <c r="P53" s="22"/>
      <c r="Q53" s="68">
        <v>0.45</v>
      </c>
      <c r="R53" s="68">
        <v>584.27790519808298</v>
      </c>
      <c r="S53" s="23"/>
    </row>
    <row r="54" spans="1:19" s="14" customFormat="1" x14ac:dyDescent="0.25">
      <c r="P54" s="22"/>
      <c r="Q54" s="96">
        <v>0.46</v>
      </c>
      <c r="R54" s="96">
        <v>594.73016812254525</v>
      </c>
      <c r="S54" s="23"/>
    </row>
    <row r="55" spans="1:19" s="14" customFormat="1" x14ac:dyDescent="0.25">
      <c r="P55" s="22"/>
      <c r="Q55" s="68">
        <v>0.47000000000000003</v>
      </c>
      <c r="R55" s="68">
        <v>605.46798304584377</v>
      </c>
      <c r="S55" s="23"/>
    </row>
    <row r="56" spans="1:19" s="14" customFormat="1" x14ac:dyDescent="0.25">
      <c r="P56" s="22"/>
      <c r="Q56" s="96">
        <v>0.48</v>
      </c>
      <c r="R56" s="96">
        <v>616.50089241367084</v>
      </c>
      <c r="S56" s="23"/>
    </row>
    <row r="57" spans="1:19" s="14" customFormat="1" x14ac:dyDescent="0.25">
      <c r="P57" s="22"/>
      <c r="Q57" s="68">
        <v>0.49</v>
      </c>
      <c r="R57" s="68">
        <v>627.67973473618997</v>
      </c>
      <c r="S57" s="23"/>
    </row>
    <row r="58" spans="1:19" s="14" customFormat="1" x14ac:dyDescent="0.25">
      <c r="P58" s="22"/>
      <c r="Q58" s="96">
        <v>0.5</v>
      </c>
      <c r="R58" s="96">
        <v>639.10892017987146</v>
      </c>
      <c r="S58" s="23"/>
    </row>
    <row r="59" spans="1:19" s="14" customFormat="1" x14ac:dyDescent="0.25">
      <c r="P59" s="22"/>
      <c r="Q59" s="68">
        <v>0.51</v>
      </c>
      <c r="R59" s="68">
        <v>650.98763963461056</v>
      </c>
      <c r="S59" s="23"/>
    </row>
    <row r="60" spans="1:19" s="14" customFormat="1" x14ac:dyDescent="0.25">
      <c r="P60" s="22"/>
      <c r="Q60" s="96">
        <v>0.52</v>
      </c>
      <c r="R60" s="96">
        <v>663.34883434484755</v>
      </c>
      <c r="S60" s="23"/>
    </row>
    <row r="61" spans="1:19" s="14" customFormat="1" x14ac:dyDescent="0.25">
      <c r="P61" s="22"/>
      <c r="Q61" s="68">
        <v>0.53</v>
      </c>
      <c r="R61" s="68">
        <v>676.21735912290933</v>
      </c>
      <c r="S61" s="23"/>
    </row>
    <row r="62" spans="1:19" s="14" customFormat="1" x14ac:dyDescent="0.25">
      <c r="P62" s="22"/>
      <c r="Q62" s="96">
        <v>0.54</v>
      </c>
      <c r="R62" s="96">
        <v>689.54798360154007</v>
      </c>
      <c r="S62" s="23"/>
    </row>
    <row r="63" spans="1:19" s="14" customFormat="1" x14ac:dyDescent="0.25">
      <c r="P63" s="22"/>
      <c r="Q63" s="68">
        <v>0.55000000000000004</v>
      </c>
      <c r="R63" s="68">
        <v>703.39832693914514</v>
      </c>
      <c r="S63" s="23"/>
    </row>
    <row r="64" spans="1:19" s="14" customFormat="1" x14ac:dyDescent="0.25">
      <c r="P64" s="22"/>
      <c r="Q64" s="96">
        <v>0.56000000000000005</v>
      </c>
      <c r="R64" s="96">
        <v>717.79108620102215</v>
      </c>
      <c r="S64" s="23"/>
    </row>
    <row r="65" spans="16:19" s="14" customFormat="1" x14ac:dyDescent="0.25">
      <c r="P65" s="22"/>
      <c r="Q65" s="68">
        <v>0.57000000000000006</v>
      </c>
      <c r="R65" s="68">
        <v>732.60830938063748</v>
      </c>
      <c r="S65" s="23"/>
    </row>
    <row r="66" spans="16:19" s="14" customFormat="1" x14ac:dyDescent="0.25">
      <c r="P66" s="22"/>
      <c r="Q66" s="96">
        <v>0.57999999999999996</v>
      </c>
      <c r="R66" s="96">
        <v>747.9561130747461</v>
      </c>
      <c r="S66" s="23"/>
    </row>
    <row r="67" spans="16:19" s="14" customFormat="1" x14ac:dyDescent="0.25">
      <c r="P67" s="22"/>
      <c r="Q67" s="68">
        <v>0.59</v>
      </c>
      <c r="R67" s="68">
        <v>763.94047614895078</v>
      </c>
      <c r="S67" s="23"/>
    </row>
    <row r="68" spans="16:19" s="14" customFormat="1" x14ac:dyDescent="0.25">
      <c r="P68" s="22"/>
      <c r="Q68" s="96">
        <v>0.6</v>
      </c>
      <c r="R68" s="96">
        <v>780.79218017049675</v>
      </c>
      <c r="S68" s="23"/>
    </row>
    <row r="69" spans="16:19" s="14" customFormat="1" x14ac:dyDescent="0.25">
      <c r="P69" s="22"/>
      <c r="Q69" s="68">
        <v>0.61</v>
      </c>
      <c r="R69" s="68">
        <v>798.43104993995144</v>
      </c>
      <c r="S69" s="23"/>
    </row>
    <row r="70" spans="16:19" s="14" customFormat="1" x14ac:dyDescent="0.25">
      <c r="P70" s="22"/>
      <c r="Q70" s="96">
        <v>0.62</v>
      </c>
      <c r="R70" s="96">
        <v>816.84133319433772</v>
      </c>
      <c r="S70" s="23"/>
    </row>
    <row r="71" spans="16:19" s="14" customFormat="1" x14ac:dyDescent="0.25">
      <c r="P71" s="22"/>
      <c r="Q71" s="68">
        <v>0.63</v>
      </c>
      <c r="R71" s="68">
        <v>836.05427780524803</v>
      </c>
      <c r="S71" s="23"/>
    </row>
    <row r="72" spans="16:19" s="14" customFormat="1" x14ac:dyDescent="0.25">
      <c r="P72" s="22"/>
      <c r="Q72" s="96">
        <v>0.64</v>
      </c>
      <c r="R72" s="96">
        <v>856.19742232919043</v>
      </c>
      <c r="S72" s="23"/>
    </row>
    <row r="73" spans="16:19" s="14" customFormat="1" x14ac:dyDescent="0.25">
      <c r="P73" s="22"/>
      <c r="Q73" s="68">
        <v>0.65</v>
      </c>
      <c r="R73" s="68">
        <v>877.59862175588569</v>
      </c>
      <c r="S73" s="23"/>
    </row>
    <row r="74" spans="16:19" s="14" customFormat="1" x14ac:dyDescent="0.25">
      <c r="P74" s="22"/>
      <c r="Q74" s="96">
        <v>0.66</v>
      </c>
      <c r="R74" s="96">
        <v>900.11912750464398</v>
      </c>
      <c r="S74" s="23"/>
    </row>
    <row r="75" spans="16:19" s="14" customFormat="1" x14ac:dyDescent="0.25">
      <c r="P75" s="22"/>
      <c r="Q75" s="68">
        <v>0.67</v>
      </c>
      <c r="R75" s="68">
        <v>923.86527594949723</v>
      </c>
      <c r="S75" s="23"/>
    </row>
    <row r="76" spans="16:19" s="14" customFormat="1" x14ac:dyDescent="0.25">
      <c r="P76" s="22"/>
      <c r="Q76" s="96">
        <v>0.68</v>
      </c>
      <c r="R76" s="96">
        <v>949.04752926095307</v>
      </c>
      <c r="S76" s="23"/>
    </row>
    <row r="77" spans="16:19" s="14" customFormat="1" x14ac:dyDescent="0.25">
      <c r="P77" s="22"/>
      <c r="Q77" s="68">
        <v>0.69000000000000006</v>
      </c>
      <c r="R77" s="68">
        <v>975.81838634713358</v>
      </c>
      <c r="S77" s="23"/>
    </row>
    <row r="78" spans="16:19" s="14" customFormat="1" x14ac:dyDescent="0.25">
      <c r="P78" s="22"/>
      <c r="Q78" s="96">
        <v>0.70000000000000007</v>
      </c>
      <c r="R78" s="96">
        <v>1004.3087591831929</v>
      </c>
      <c r="S78" s="23"/>
    </row>
    <row r="79" spans="16:19" s="14" customFormat="1" x14ac:dyDescent="0.25">
      <c r="P79" s="22"/>
      <c r="Q79" s="68">
        <v>0.71</v>
      </c>
      <c r="R79" s="68">
        <v>1034.7634020072865</v>
      </c>
      <c r="S79" s="23"/>
    </row>
    <row r="80" spans="16:19" s="14" customFormat="1" x14ac:dyDescent="0.25">
      <c r="P80" s="22"/>
      <c r="Q80" s="96">
        <v>0.72</v>
      </c>
      <c r="R80" s="96">
        <v>1067.4546928281716</v>
      </c>
      <c r="S80" s="23"/>
    </row>
    <row r="81" spans="16:19" s="14" customFormat="1" x14ac:dyDescent="0.25">
      <c r="P81" s="22"/>
      <c r="Q81" s="68">
        <v>0.73</v>
      </c>
      <c r="R81" s="68">
        <v>1102.7073155121855</v>
      </c>
      <c r="S81" s="23"/>
    </row>
    <row r="82" spans="16:19" s="14" customFormat="1" x14ac:dyDescent="0.25">
      <c r="P82" s="22"/>
      <c r="Q82" s="96">
        <v>0.74</v>
      </c>
      <c r="R82" s="96">
        <v>1140.6026886729589</v>
      </c>
      <c r="S82" s="23"/>
    </row>
    <row r="83" spans="16:19" s="14" customFormat="1" x14ac:dyDescent="0.25">
      <c r="P83" s="22"/>
      <c r="Q83" s="68">
        <v>0.75</v>
      </c>
      <c r="R83" s="68">
        <v>1181.9416990757077</v>
      </c>
      <c r="S83" s="23"/>
    </row>
    <row r="84" spans="16:19" s="14" customFormat="1" x14ac:dyDescent="0.25">
      <c r="P84" s="22"/>
      <c r="Q84" s="96">
        <v>0.76</v>
      </c>
      <c r="R84" s="96">
        <v>1226.9345671222752</v>
      </c>
      <c r="S84" s="23"/>
    </row>
    <row r="85" spans="16:19" s="14" customFormat="1" x14ac:dyDescent="0.25">
      <c r="P85" s="22"/>
      <c r="Q85" s="68">
        <v>0.77</v>
      </c>
      <c r="R85" s="68">
        <v>1275.9999157581221</v>
      </c>
      <c r="S85" s="23"/>
    </row>
    <row r="86" spans="16:19" s="14" customFormat="1" x14ac:dyDescent="0.25">
      <c r="P86" s="22"/>
      <c r="Q86" s="96">
        <v>0.78</v>
      </c>
      <c r="R86" s="96">
        <v>1330.3242446532579</v>
      </c>
      <c r="S86" s="23"/>
    </row>
    <row r="87" spans="16:19" s="14" customFormat="1" x14ac:dyDescent="0.25">
      <c r="P87" s="22"/>
      <c r="Q87" s="68">
        <v>0.79</v>
      </c>
      <c r="R87" s="68">
        <v>1390.5939800637277</v>
      </c>
      <c r="S87" s="23"/>
    </row>
    <row r="88" spans="16:19" s="14" customFormat="1" x14ac:dyDescent="0.25">
      <c r="P88" s="22"/>
      <c r="Q88" s="96">
        <v>0.8</v>
      </c>
      <c r="R88" s="96">
        <v>1457.8712650318439</v>
      </c>
      <c r="S88" s="23"/>
    </row>
    <row r="89" spans="16:19" s="14" customFormat="1" x14ac:dyDescent="0.25">
      <c r="P89" s="22"/>
      <c r="Q89" s="68">
        <v>0.81</v>
      </c>
      <c r="R89" s="68">
        <v>1533.3440327817909</v>
      </c>
      <c r="S89" s="23"/>
    </row>
    <row r="90" spans="16:19" s="14" customFormat="1" x14ac:dyDescent="0.25">
      <c r="P90" s="22"/>
      <c r="Q90" s="96">
        <v>0.82000000000000006</v>
      </c>
      <c r="R90" s="96">
        <v>1619.6304862611537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4F5A94AB-8409-4193-A2AA-878C93FA6D9F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D4F53-58B4-4FB9-A23C-706F2DFE65C8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197</v>
      </c>
      <c r="E9" s="23"/>
      <c r="G9" s="22"/>
      <c r="H9" s="104" t="s">
        <v>34</v>
      </c>
      <c r="I9" s="105">
        <v>646.73804848194118</v>
      </c>
      <c r="J9" s="21"/>
      <c r="K9" s="21"/>
      <c r="L9" s="21"/>
      <c r="M9" s="21"/>
      <c r="N9" s="23"/>
      <c r="P9" s="22"/>
      <c r="Q9" s="68">
        <v>0.01</v>
      </c>
      <c r="R9" s="68">
        <v>215.85856978690066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276.75622765525935</v>
      </c>
      <c r="J10" s="21"/>
      <c r="K10" s="21"/>
      <c r="L10" s="21"/>
      <c r="M10" s="21"/>
      <c r="N10" s="23"/>
      <c r="P10" s="22"/>
      <c r="Q10" s="96">
        <v>0.02</v>
      </c>
      <c r="R10" s="96">
        <v>237.34017415830928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190</v>
      </c>
      <c r="J11" s="21"/>
      <c r="K11" s="21"/>
      <c r="L11" s="21"/>
      <c r="M11" s="21"/>
      <c r="N11" s="23"/>
      <c r="P11" s="22"/>
      <c r="Q11" s="68">
        <v>0.03</v>
      </c>
      <c r="R11" s="68">
        <v>252.83164839724063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118.91150645012522</v>
      </c>
      <c r="J12" s="21"/>
      <c r="K12" s="21"/>
      <c r="L12" s="21"/>
      <c r="M12" s="21"/>
      <c r="N12" s="23"/>
      <c r="P12" s="22"/>
      <c r="Q12" s="96">
        <v>0.04</v>
      </c>
      <c r="R12" s="96">
        <v>265.56793402872853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0.61821055811357706</v>
      </c>
      <c r="J13" s="21"/>
      <c r="K13" s="21"/>
      <c r="L13" s="21"/>
      <c r="M13" s="21"/>
      <c r="N13" s="23"/>
      <c r="P13" s="22"/>
      <c r="Q13" s="68">
        <v>0.05</v>
      </c>
      <c r="R13" s="68">
        <v>276.75622765525935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286.87795490908337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1.7849723969133804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296.25583744508418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3.6132881578572728E-4</v>
      </c>
      <c r="J16" s="21"/>
      <c r="K16" s="21"/>
      <c r="L16" s="21"/>
      <c r="M16" s="21"/>
      <c r="N16" s="23"/>
      <c r="P16" s="22"/>
      <c r="Q16" s="96">
        <v>0.08</v>
      </c>
      <c r="R16" s="96">
        <v>305.09305563752275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313.51274740785414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321.60064448883128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5</v>
      </c>
      <c r="J19" s="107"/>
      <c r="K19" s="21"/>
      <c r="L19" s="21"/>
      <c r="M19" s="21"/>
      <c r="N19" s="23"/>
      <c r="P19" s="22"/>
      <c r="Q19" s="68">
        <v>0.11</v>
      </c>
      <c r="R19" s="68">
        <v>329.41628515291382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337.06520213935954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186</v>
      </c>
      <c r="I21" s="68">
        <v>5.6363070002831403E-2</v>
      </c>
      <c r="J21" s="21"/>
      <c r="K21" s="21"/>
      <c r="L21" s="21"/>
      <c r="M21" s="21"/>
      <c r="N21" s="23"/>
      <c r="P21" s="22"/>
      <c r="Q21" s="68">
        <v>0.13</v>
      </c>
      <c r="R21" s="68">
        <v>344.53776159848769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1.62910637934893E-4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351.85068674276522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 t="s">
        <v>193</v>
      </c>
      <c r="J23" s="21"/>
      <c r="K23" s="21"/>
      <c r="L23" s="21"/>
      <c r="M23" s="21"/>
      <c r="N23" s="23"/>
      <c r="P23" s="22"/>
      <c r="Q23" s="68">
        <v>0.15</v>
      </c>
      <c r="R23" s="68">
        <v>359.09112689469697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96" t="s">
        <v>200</v>
      </c>
      <c r="I24" s="96" t="s">
        <v>193</v>
      </c>
      <c r="J24" s="21"/>
      <c r="K24" s="21"/>
      <c r="L24" s="21"/>
      <c r="M24" s="21"/>
      <c r="N24" s="23"/>
      <c r="P24" s="22"/>
      <c r="Q24" s="96">
        <v>0.16</v>
      </c>
      <c r="R24" s="96">
        <v>366.24806659622993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 t="s">
        <v>201</v>
      </c>
      <c r="I25" s="68" t="s">
        <v>193</v>
      </c>
      <c r="J25" s="21"/>
      <c r="K25" s="21"/>
      <c r="L25" s="21"/>
      <c r="M25" s="21"/>
      <c r="N25" s="23"/>
      <c r="P25" s="22"/>
      <c r="Q25" s="68">
        <v>0.17</v>
      </c>
      <c r="R25" s="68">
        <v>373.32959280387246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40"/>
      <c r="I26" s="40"/>
      <c r="J26" s="40"/>
      <c r="K26" s="21"/>
      <c r="L26" s="21"/>
      <c r="M26" s="21"/>
      <c r="N26" s="23"/>
      <c r="P26" s="22"/>
      <c r="Q26" s="96">
        <v>0.18</v>
      </c>
      <c r="R26" s="96">
        <v>380.3597861984868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83" t="s">
        <v>53</v>
      </c>
      <c r="I27" s="83"/>
      <c r="J27" s="41"/>
      <c r="K27" s="41"/>
      <c r="L27" s="41"/>
      <c r="M27" s="41"/>
      <c r="N27" s="23"/>
      <c r="P27" s="22"/>
      <c r="Q27" s="68">
        <v>0.19</v>
      </c>
      <c r="R27" s="68">
        <v>387.37033969045279</v>
      </c>
      <c r="S27" s="23"/>
    </row>
    <row r="28" spans="2:19" s="14" customFormat="1" ht="30" x14ac:dyDescent="0.25">
      <c r="B28" s="13"/>
      <c r="C28" s="35"/>
      <c r="D28" s="35"/>
      <c r="E28" s="35"/>
      <c r="F28" s="13"/>
      <c r="G28" s="22"/>
      <c r="H28" s="42" t="s">
        <v>41</v>
      </c>
      <c r="I28" s="42" t="s">
        <v>47</v>
      </c>
      <c r="J28" s="43" t="s">
        <v>43</v>
      </c>
      <c r="K28" s="43" t="s">
        <v>44</v>
      </c>
      <c r="L28" s="43" t="s">
        <v>45</v>
      </c>
      <c r="M28" s="43" t="s">
        <v>46</v>
      </c>
      <c r="N28" s="23"/>
      <c r="P28" s="22"/>
      <c r="Q28" s="96">
        <v>0.2</v>
      </c>
      <c r="R28" s="96">
        <v>394.38238257293017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0</v>
      </c>
      <c r="I29" s="68">
        <v>5.636307000283141E-2</v>
      </c>
      <c r="J29" s="68">
        <v>2.1367239838073386</v>
      </c>
      <c r="K29" s="68">
        <v>3</v>
      </c>
      <c r="L29" s="68">
        <v>37.909999999999997</v>
      </c>
      <c r="M29" s="68">
        <v>0.60795718923636</v>
      </c>
      <c r="N29" s="34"/>
      <c r="P29" s="22"/>
      <c r="Q29" s="68">
        <v>0.21</v>
      </c>
      <c r="R29" s="68">
        <v>401.39029764962225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17.600000000000001</v>
      </c>
      <c r="I30" s="96">
        <v>5.9064816390217822E-2</v>
      </c>
      <c r="J30" s="96">
        <v>2.4860381218642682</v>
      </c>
      <c r="K30" s="96">
        <v>1</v>
      </c>
      <c r="L30" s="96">
        <v>42.09</v>
      </c>
      <c r="M30" s="96">
        <v>-0.97161946045717551</v>
      </c>
      <c r="N30" s="23"/>
      <c r="P30" s="22"/>
      <c r="Q30" s="96">
        <v>0.22</v>
      </c>
      <c r="R30" s="96">
        <v>408.39898799807571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57.5</v>
      </c>
      <c r="I31" s="68">
        <v>6.5161186517875877E-2</v>
      </c>
      <c r="J31" s="68">
        <v>3.0743047799133838</v>
      </c>
      <c r="K31" s="68">
        <v>3</v>
      </c>
      <c r="L31" s="68">
        <v>47.18</v>
      </c>
      <c r="M31" s="68">
        <v>-4.3830348545622524E-2</v>
      </c>
      <c r="N31" s="23"/>
      <c r="P31" s="22"/>
      <c r="Q31" s="68">
        <v>0.23</v>
      </c>
      <c r="R31" s="68">
        <v>415.42769372845049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96">
        <v>188.5</v>
      </c>
      <c r="I32" s="96">
        <v>8.4900475907746062E-2</v>
      </c>
      <c r="J32" s="96">
        <v>3.7967492825944036</v>
      </c>
      <c r="K32" s="96">
        <v>5</v>
      </c>
      <c r="L32" s="96">
        <v>44.72</v>
      </c>
      <c r="M32" s="96">
        <v>0.64552936758896984</v>
      </c>
      <c r="N32" s="23"/>
      <c r="P32" s="22"/>
      <c r="Q32" s="96">
        <v>0.24</v>
      </c>
      <c r="R32" s="96">
        <v>422.4842920846977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>
        <v>678.3</v>
      </c>
      <c r="I33" s="68">
        <v>0.15508232345859793</v>
      </c>
      <c r="J33" s="68">
        <v>5.494566720138125</v>
      </c>
      <c r="K33" s="68">
        <v>5</v>
      </c>
      <c r="L33" s="68">
        <v>35.43</v>
      </c>
      <c r="M33" s="68">
        <v>-0.22953608247215981</v>
      </c>
      <c r="N33" s="23"/>
      <c r="P33" s="22"/>
      <c r="Q33" s="68">
        <v>0.25</v>
      </c>
      <c r="R33" s="68">
        <v>429.58289297925535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40"/>
      <c r="I34" s="40"/>
      <c r="J34" s="40"/>
      <c r="K34" s="40"/>
      <c r="L34" s="40"/>
      <c r="M34" s="40"/>
      <c r="N34" s="23"/>
      <c r="P34" s="22"/>
      <c r="Q34" s="96">
        <v>0.26</v>
      </c>
      <c r="R34" s="96">
        <v>436.72535740978384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83" t="s">
        <v>111</v>
      </c>
      <c r="I35" s="83"/>
      <c r="J35" s="40"/>
      <c r="K35" s="40"/>
      <c r="L35" s="40"/>
      <c r="M35" s="40"/>
      <c r="N35" s="23"/>
      <c r="P35" s="22"/>
      <c r="Q35" s="68">
        <v>0.27</v>
      </c>
      <c r="R35" s="68">
        <v>443.90715995313838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108" t="s">
        <v>31</v>
      </c>
      <c r="I36" s="108" t="s">
        <v>90</v>
      </c>
      <c r="J36" s="108" t="s">
        <v>52</v>
      </c>
      <c r="K36" s="108" t="s">
        <v>91</v>
      </c>
      <c r="L36" s="108" t="s">
        <v>92</v>
      </c>
      <c r="M36" s="108" t="s">
        <v>93</v>
      </c>
      <c r="N36" s="23"/>
      <c r="P36" s="22"/>
      <c r="Q36" s="96">
        <v>0.28000000000000003</v>
      </c>
      <c r="R36" s="96">
        <v>451.17282240636928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182</v>
      </c>
      <c r="I37" s="68">
        <v>-56.468560907251629</v>
      </c>
      <c r="J37" s="68">
        <v>5</v>
      </c>
      <c r="K37" s="68" t="s">
        <v>183</v>
      </c>
      <c r="L37" s="68" t="s">
        <v>183</v>
      </c>
      <c r="M37" s="68" t="s">
        <v>183</v>
      </c>
      <c r="N37" s="23"/>
      <c r="P37" s="22"/>
      <c r="Q37" s="68">
        <v>0.28999999999999998</v>
      </c>
      <c r="R37" s="68">
        <v>458.53638317979181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96" t="s">
        <v>184</v>
      </c>
      <c r="I38" s="96">
        <v>-57.455753225062608</v>
      </c>
      <c r="J38" s="96">
        <v>2</v>
      </c>
      <c r="K38" s="96">
        <v>1.9743846356219592</v>
      </c>
      <c r="L38" s="96">
        <v>3</v>
      </c>
      <c r="M38" s="96">
        <v>0.57774025549031505</v>
      </c>
      <c r="N38" s="23"/>
      <c r="P38" s="22"/>
      <c r="Q38" s="96">
        <v>0.3</v>
      </c>
      <c r="R38" s="96">
        <v>465.96288338716965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22"/>
      <c r="H39" s="68" t="s">
        <v>185</v>
      </c>
      <c r="I39" s="68">
        <v>-58.801845395078807</v>
      </c>
      <c r="J39" s="68">
        <v>1</v>
      </c>
      <c r="K39" s="68">
        <v>4.6665689756543571</v>
      </c>
      <c r="L39" s="68">
        <v>4</v>
      </c>
      <c r="M39" s="68">
        <v>0.323250945206917</v>
      </c>
      <c r="N39" s="23"/>
      <c r="P39" s="22"/>
      <c r="Q39" s="68">
        <v>0.31</v>
      </c>
      <c r="R39" s="68">
        <v>473.44887560202812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G40" s="22"/>
      <c r="H40" s="40"/>
      <c r="I40" s="40"/>
      <c r="J40" s="40"/>
      <c r="K40" s="40"/>
      <c r="L40" s="40"/>
      <c r="M40" s="40"/>
      <c r="N40" s="23"/>
      <c r="P40" s="22"/>
      <c r="Q40" s="96">
        <v>0.32</v>
      </c>
      <c r="R40" s="96">
        <v>481.07110129553581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G41" s="45"/>
      <c r="H41" s="46"/>
      <c r="I41" s="45"/>
      <c r="J41" s="45"/>
      <c r="K41" s="45"/>
      <c r="L41" s="45"/>
      <c r="M41" s="45"/>
      <c r="N41" s="45"/>
      <c r="P41" s="22"/>
      <c r="Q41" s="68">
        <v>0.33</v>
      </c>
      <c r="R41" s="68">
        <v>488.82571740111649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9"/>
      <c r="M42" s="13"/>
      <c r="N42" s="13"/>
      <c r="P42" s="22"/>
      <c r="Q42" s="96">
        <v>0.34</v>
      </c>
      <c r="R42" s="96">
        <v>496.65985827416546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M43" s="13"/>
      <c r="N43" s="13"/>
      <c r="P43" s="22"/>
      <c r="Q43" s="68">
        <v>0.35000000000000003</v>
      </c>
      <c r="R43" s="68">
        <v>504.58678947389882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I44" s="13"/>
      <c r="J44" s="13"/>
      <c r="K44" s="13"/>
      <c r="L44" s="13"/>
      <c r="M44" s="13"/>
      <c r="N44" s="13"/>
      <c r="P44" s="22"/>
      <c r="Q44" s="96">
        <v>0.36</v>
      </c>
      <c r="R44" s="96">
        <v>512.65351720251363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30"/>
      <c r="I45" s="13"/>
      <c r="J45" s="13"/>
      <c r="K45" s="13"/>
      <c r="L45" s="13"/>
      <c r="M45" s="13"/>
      <c r="N45" s="13"/>
      <c r="P45" s="22"/>
      <c r="Q45" s="68">
        <v>0.37</v>
      </c>
      <c r="R45" s="68">
        <v>520.86687805421479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529.27566691014158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537.86449420990607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546.62266092119717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555.54745778931988</v>
      </c>
      <c r="S49" s="23"/>
    </row>
    <row r="50" spans="1:19" s="14" customFormat="1" x14ac:dyDescent="0.25">
      <c r="B50" s="13"/>
      <c r="C50" s="13"/>
      <c r="D50" s="13"/>
      <c r="E50" s="13"/>
      <c r="H50" s="28"/>
      <c r="O50" s="13"/>
      <c r="P50" s="22"/>
      <c r="Q50" s="96">
        <v>0.42</v>
      </c>
      <c r="R50" s="96">
        <v>564.6074407795312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573.8948123957756</v>
      </c>
      <c r="S51" s="23"/>
    </row>
    <row r="52" spans="1:19" s="14" customFormat="1" x14ac:dyDescent="0.25">
      <c r="B52" s="13"/>
      <c r="P52" s="22"/>
      <c r="Q52" s="96">
        <v>0.44</v>
      </c>
      <c r="R52" s="96">
        <v>583.49151586002483</v>
      </c>
      <c r="S52" s="23"/>
    </row>
    <row r="53" spans="1:19" s="14" customFormat="1" x14ac:dyDescent="0.25">
      <c r="B53" s="13"/>
      <c r="P53" s="22"/>
      <c r="Q53" s="68">
        <v>0.45</v>
      </c>
      <c r="R53" s="68">
        <v>593.26925149673366</v>
      </c>
      <c r="S53" s="23"/>
    </row>
    <row r="54" spans="1:19" s="14" customFormat="1" x14ac:dyDescent="0.25">
      <c r="P54" s="22"/>
      <c r="Q54" s="96">
        <v>0.46</v>
      </c>
      <c r="R54" s="96">
        <v>603.17402623752582</v>
      </c>
      <c r="S54" s="23"/>
    </row>
    <row r="55" spans="1:19" s="14" customFormat="1" x14ac:dyDescent="0.25">
      <c r="P55" s="22"/>
      <c r="Q55" s="68">
        <v>0.47000000000000003</v>
      </c>
      <c r="R55" s="68">
        <v>613.39903548209611</v>
      </c>
      <c r="S55" s="23"/>
    </row>
    <row r="56" spans="1:19" s="14" customFormat="1" x14ac:dyDescent="0.25">
      <c r="P56" s="22"/>
      <c r="Q56" s="96">
        <v>0.48</v>
      </c>
      <c r="R56" s="96">
        <v>623.97203909057362</v>
      </c>
      <c r="S56" s="23"/>
    </row>
    <row r="57" spans="1:19" s="14" customFormat="1" x14ac:dyDescent="0.25">
      <c r="P57" s="22"/>
      <c r="Q57" s="68">
        <v>0.49</v>
      </c>
      <c r="R57" s="68">
        <v>635.10540725797318</v>
      </c>
      <c r="S57" s="23"/>
    </row>
    <row r="58" spans="1:19" s="14" customFormat="1" x14ac:dyDescent="0.25">
      <c r="P58" s="22"/>
      <c r="Q58" s="96">
        <v>0.5</v>
      </c>
      <c r="R58" s="96">
        <v>646.73804848194141</v>
      </c>
      <c r="S58" s="23"/>
    </row>
    <row r="59" spans="1:19" s="14" customFormat="1" x14ac:dyDescent="0.25">
      <c r="P59" s="22"/>
      <c r="Q59" s="68">
        <v>0.51</v>
      </c>
      <c r="R59" s="68">
        <v>658.85187216002441</v>
      </c>
      <c r="S59" s="23"/>
    </row>
    <row r="60" spans="1:19" s="14" customFormat="1" x14ac:dyDescent="0.25">
      <c r="P60" s="22"/>
      <c r="Q60" s="96">
        <v>0.52</v>
      </c>
      <c r="R60" s="96">
        <v>671.02810821698688</v>
      </c>
      <c r="S60" s="23"/>
    </row>
    <row r="61" spans="1:19" s="14" customFormat="1" x14ac:dyDescent="0.25">
      <c r="P61" s="22"/>
      <c r="Q61" s="68">
        <v>0.53</v>
      </c>
      <c r="R61" s="68">
        <v>683.15183231147012</v>
      </c>
      <c r="S61" s="23"/>
    </row>
    <row r="62" spans="1:19" s="14" customFormat="1" x14ac:dyDescent="0.25">
      <c r="P62" s="22"/>
      <c r="Q62" s="96">
        <v>0.54</v>
      </c>
      <c r="R62" s="96">
        <v>695.96394418005457</v>
      </c>
      <c r="S62" s="23"/>
    </row>
    <row r="63" spans="1:19" s="14" customFormat="1" x14ac:dyDescent="0.25">
      <c r="P63" s="22"/>
      <c r="Q63" s="68">
        <v>0.55000000000000004</v>
      </c>
      <c r="R63" s="68">
        <v>709.27302051688162</v>
      </c>
      <c r="S63" s="23"/>
    </row>
    <row r="64" spans="1:19" s="14" customFormat="1" x14ac:dyDescent="0.25">
      <c r="P64" s="22"/>
      <c r="Q64" s="96">
        <v>0.56000000000000005</v>
      </c>
      <c r="R64" s="96">
        <v>722.89016795874579</v>
      </c>
      <c r="S64" s="23"/>
    </row>
    <row r="65" spans="16:19" s="14" customFormat="1" x14ac:dyDescent="0.25">
      <c r="P65" s="22"/>
      <c r="Q65" s="68">
        <v>0.57000000000000006</v>
      </c>
      <c r="R65" s="68">
        <v>737.308485663017</v>
      </c>
      <c r="S65" s="23"/>
    </row>
    <row r="66" spans="16:19" s="14" customFormat="1" x14ac:dyDescent="0.25">
      <c r="P66" s="22"/>
      <c r="Q66" s="96">
        <v>0.57999999999999996</v>
      </c>
      <c r="R66" s="96">
        <v>752.35374183430963</v>
      </c>
      <c r="S66" s="23"/>
    </row>
    <row r="67" spans="16:19" s="14" customFormat="1" x14ac:dyDescent="0.25">
      <c r="P67" s="22"/>
      <c r="Q67" s="68">
        <v>0.59</v>
      </c>
      <c r="R67" s="68">
        <v>767.67717461566485</v>
      </c>
      <c r="S67" s="23"/>
    </row>
    <row r="68" spans="16:19" s="14" customFormat="1" x14ac:dyDescent="0.25">
      <c r="P68" s="22"/>
      <c r="Q68" s="96">
        <v>0.6</v>
      </c>
      <c r="R68" s="96">
        <v>783.92175968529637</v>
      </c>
      <c r="S68" s="23"/>
    </row>
    <row r="69" spans="16:19" s="14" customFormat="1" x14ac:dyDescent="0.25">
      <c r="P69" s="22"/>
      <c r="Q69" s="68">
        <v>0.61</v>
      </c>
      <c r="R69" s="68">
        <v>800.97249549782396</v>
      </c>
      <c r="S69" s="23"/>
    </row>
    <row r="70" spans="16:19" s="14" customFormat="1" x14ac:dyDescent="0.25">
      <c r="P70" s="22"/>
      <c r="Q70" s="96">
        <v>0.62</v>
      </c>
      <c r="R70" s="96">
        <v>818.72321761426929</v>
      </c>
      <c r="S70" s="23"/>
    </row>
    <row r="71" spans="16:19" s="14" customFormat="1" x14ac:dyDescent="0.25">
      <c r="P71" s="22"/>
      <c r="Q71" s="68">
        <v>0.63</v>
      </c>
      <c r="R71" s="68">
        <v>837.30847045892267</v>
      </c>
      <c r="S71" s="23"/>
    </row>
    <row r="72" spans="16:19" s="14" customFormat="1" x14ac:dyDescent="0.25">
      <c r="P72" s="22"/>
      <c r="Q72" s="96">
        <v>0.64</v>
      </c>
      <c r="R72" s="96">
        <v>856.81931947841986</v>
      </c>
      <c r="S72" s="23"/>
    </row>
    <row r="73" spans="16:19" s="14" customFormat="1" x14ac:dyDescent="0.25">
      <c r="P73" s="22"/>
      <c r="Q73" s="68">
        <v>0.65</v>
      </c>
      <c r="R73" s="68">
        <v>877.46999877306337</v>
      </c>
      <c r="S73" s="23"/>
    </row>
    <row r="74" spans="16:19" s="14" customFormat="1" x14ac:dyDescent="0.25">
      <c r="P74" s="22"/>
      <c r="Q74" s="96">
        <v>0.66</v>
      </c>
      <c r="R74" s="96">
        <v>899.3392631750387</v>
      </c>
      <c r="S74" s="23"/>
    </row>
    <row r="75" spans="16:19" s="14" customFormat="1" x14ac:dyDescent="0.25">
      <c r="P75" s="22"/>
      <c r="Q75" s="68">
        <v>0.67</v>
      </c>
      <c r="R75" s="68">
        <v>922.21419008671285</v>
      </c>
      <c r="S75" s="23"/>
    </row>
    <row r="76" spans="16:19" s="14" customFormat="1" x14ac:dyDescent="0.25">
      <c r="P76" s="22"/>
      <c r="Q76" s="96">
        <v>0.68</v>
      </c>
      <c r="R76" s="96">
        <v>946.62101884576953</v>
      </c>
      <c r="S76" s="23"/>
    </row>
    <row r="77" spans="16:19" s="14" customFormat="1" x14ac:dyDescent="0.25">
      <c r="P77" s="22"/>
      <c r="Q77" s="68">
        <v>0.69000000000000006</v>
      </c>
      <c r="R77" s="68">
        <v>972.5990548688244</v>
      </c>
      <c r="S77" s="23"/>
    </row>
    <row r="78" spans="16:19" s="14" customFormat="1" x14ac:dyDescent="0.25">
      <c r="P78" s="22"/>
      <c r="Q78" s="96">
        <v>0.70000000000000007</v>
      </c>
      <c r="R78" s="96">
        <v>1000.1892382434497</v>
      </c>
      <c r="S78" s="23"/>
    </row>
    <row r="79" spans="16:19" s="14" customFormat="1" x14ac:dyDescent="0.25">
      <c r="P79" s="22"/>
      <c r="Q79" s="68">
        <v>0.71</v>
      </c>
      <c r="R79" s="68">
        <v>1030.0368507502242</v>
      </c>
      <c r="S79" s="23"/>
    </row>
    <row r="80" spans="16:19" s="14" customFormat="1" x14ac:dyDescent="0.25">
      <c r="P80" s="22"/>
      <c r="Q80" s="96">
        <v>0.72</v>
      </c>
      <c r="R80" s="96">
        <v>1061.7053008246774</v>
      </c>
      <c r="S80" s="23"/>
    </row>
    <row r="81" spans="16:19" s="14" customFormat="1" x14ac:dyDescent="0.25">
      <c r="P81" s="22"/>
      <c r="Q81" s="68">
        <v>0.73</v>
      </c>
      <c r="R81" s="68">
        <v>1095.4502132355476</v>
      </c>
      <c r="S81" s="23"/>
    </row>
    <row r="82" spans="16:19" s="14" customFormat="1" x14ac:dyDescent="0.25">
      <c r="P82" s="22"/>
      <c r="Q82" s="96">
        <v>0.74</v>
      </c>
      <c r="R82" s="96">
        <v>1132.3948910040488</v>
      </c>
      <c r="S82" s="23"/>
    </row>
    <row r="83" spans="16:19" s="14" customFormat="1" x14ac:dyDescent="0.25">
      <c r="P83" s="22"/>
      <c r="Q83" s="68">
        <v>0.75</v>
      </c>
      <c r="R83" s="68">
        <v>1172.7355638978956</v>
      </c>
      <c r="S83" s="23"/>
    </row>
    <row r="84" spans="16:19" s="14" customFormat="1" x14ac:dyDescent="0.25">
      <c r="P84" s="22"/>
      <c r="Q84" s="96">
        <v>0.76</v>
      </c>
      <c r="R84" s="96">
        <v>1216.2056388416261</v>
      </c>
      <c r="S84" s="23"/>
    </row>
    <row r="85" spans="16:19" s="14" customFormat="1" x14ac:dyDescent="0.25">
      <c r="P85" s="22"/>
      <c r="Q85" s="68">
        <v>0.77</v>
      </c>
      <c r="R85" s="68">
        <v>1264.0710939979001</v>
      </c>
      <c r="S85" s="23"/>
    </row>
    <row r="86" spans="16:19" s="14" customFormat="1" x14ac:dyDescent="0.25">
      <c r="P86" s="22"/>
      <c r="Q86" s="96">
        <v>0.78</v>
      </c>
      <c r="R86" s="96">
        <v>1316.9070730711812</v>
      </c>
      <c r="S86" s="23"/>
    </row>
    <row r="87" spans="16:19" s="14" customFormat="1" x14ac:dyDescent="0.25">
      <c r="P87" s="22"/>
      <c r="Q87" s="68">
        <v>0.79</v>
      </c>
      <c r="R87" s="68">
        <v>1375.1867177928077</v>
      </c>
      <c r="S87" s="23"/>
    </row>
    <row r="88" spans="16:19" s="14" customFormat="1" x14ac:dyDescent="0.25">
      <c r="P88" s="22"/>
      <c r="Q88" s="96">
        <v>0.8</v>
      </c>
      <c r="R88" s="96">
        <v>1440.2139921051971</v>
      </c>
      <c r="S88" s="23"/>
    </row>
    <row r="89" spans="16:19" s="14" customFormat="1" x14ac:dyDescent="0.25">
      <c r="P89" s="22"/>
      <c r="Q89" s="68">
        <v>0.81</v>
      </c>
      <c r="R89" s="68">
        <v>1514.2550038773445</v>
      </c>
      <c r="S89" s="23"/>
    </row>
    <row r="90" spans="16:19" s="14" customFormat="1" x14ac:dyDescent="0.25">
      <c r="P90" s="22"/>
      <c r="Q90" s="96">
        <v>0.82000000000000006</v>
      </c>
      <c r="R90" s="96">
        <v>1597.8537990304928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2:19" x14ac:dyDescent="0.25">
      <c r="G230" s="14"/>
      <c r="H230" s="14"/>
      <c r="O230" s="14"/>
      <c r="P230" s="14"/>
      <c r="Q230" s="14"/>
      <c r="R230" s="14"/>
      <c r="S230" s="14"/>
    </row>
    <row r="231" spans="2:19" x14ac:dyDescent="0.25">
      <c r="G231" s="14"/>
      <c r="H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G233" s="14"/>
      <c r="O233" s="14"/>
      <c r="P233" s="14"/>
      <c r="Q233" s="14"/>
      <c r="R233" s="14"/>
      <c r="S233" s="14"/>
    </row>
    <row r="234" spans="2:19" x14ac:dyDescent="0.25">
      <c r="G234" s="14"/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7:I27"/>
    <mergeCell ref="H35:I35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C9C50501-0974-4A7A-A83E-A45A5472D9F4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45758-4598-4693-A8C0-5C04E4075E7E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202</v>
      </c>
      <c r="E9" s="23"/>
      <c r="G9" s="22"/>
      <c r="H9" s="104" t="s">
        <v>34</v>
      </c>
      <c r="I9" s="105">
        <v>646.73804848194118</v>
      </c>
      <c r="J9" s="21"/>
      <c r="K9" s="21"/>
      <c r="L9" s="21"/>
      <c r="M9" s="21"/>
      <c r="N9" s="23"/>
      <c r="P9" s="22"/>
      <c r="Q9" s="68">
        <v>0.01</v>
      </c>
      <c r="R9" s="68">
        <v>215.85536563962083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276.74823514967562</v>
      </c>
      <c r="J10" s="21"/>
      <c r="K10" s="21"/>
      <c r="L10" s="21"/>
      <c r="M10" s="21"/>
      <c r="N10" s="23"/>
      <c r="P10" s="22"/>
      <c r="Q10" s="96">
        <v>0.02</v>
      </c>
      <c r="R10" s="96">
        <v>237.34860940907177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190</v>
      </c>
      <c r="J11" s="21"/>
      <c r="K11" s="21"/>
      <c r="L11" s="21"/>
      <c r="M11" s="21"/>
      <c r="N11" s="23"/>
      <c r="P11" s="22"/>
      <c r="Q11" s="68">
        <v>0.03</v>
      </c>
      <c r="R11" s="68">
        <v>252.83910544962364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118.91150645012522</v>
      </c>
      <c r="J12" s="21"/>
      <c r="K12" s="21"/>
      <c r="L12" s="21"/>
      <c r="M12" s="21"/>
      <c r="N12" s="23"/>
      <c r="P12" s="22"/>
      <c r="Q12" s="96">
        <v>0.04</v>
      </c>
      <c r="R12" s="96">
        <v>265.5791035850379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0.61821055457923357</v>
      </c>
      <c r="J13" s="21"/>
      <c r="K13" s="21"/>
      <c r="L13" s="21"/>
      <c r="M13" s="21"/>
      <c r="N13" s="23"/>
      <c r="P13" s="22"/>
      <c r="Q13" s="68">
        <v>0.05</v>
      </c>
      <c r="R13" s="68">
        <v>276.74823514967557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286.86651032860829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1.7849724131010654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296.25705368661943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3.613392509835386E-4</v>
      </c>
      <c r="J16" s="21"/>
      <c r="K16" s="21"/>
      <c r="L16" s="21"/>
      <c r="M16" s="21"/>
      <c r="N16" s="23"/>
      <c r="P16" s="22"/>
      <c r="Q16" s="96">
        <v>0.08</v>
      </c>
      <c r="R16" s="96">
        <v>305.09271525182277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313.51455311573238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321.61189936262616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4</v>
      </c>
      <c r="J19" s="107"/>
      <c r="K19" s="21"/>
      <c r="L19" s="21"/>
      <c r="M19" s="21"/>
      <c r="N19" s="23"/>
      <c r="P19" s="22"/>
      <c r="Q19" s="68">
        <v>0.11</v>
      </c>
      <c r="R19" s="68">
        <v>329.43021793992762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337.0505732664609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186</v>
      </c>
      <c r="I21" s="68">
        <v>5.6363068964412101E-2</v>
      </c>
      <c r="J21" s="21"/>
      <c r="K21" s="21"/>
      <c r="L21" s="21"/>
      <c r="M21" s="21"/>
      <c r="N21" s="23"/>
      <c r="P21" s="22"/>
      <c r="Q21" s="68">
        <v>0.13</v>
      </c>
      <c r="R21" s="68">
        <v>344.51981500874325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1.6291064685566099E-4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351.86588978567352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 t="s">
        <v>193</v>
      </c>
      <c r="J23" s="21"/>
      <c r="K23" s="21"/>
      <c r="L23" s="21"/>
      <c r="M23" s="21"/>
      <c r="N23" s="23"/>
      <c r="P23" s="22"/>
      <c r="Q23" s="68">
        <v>0.15</v>
      </c>
      <c r="R23" s="68">
        <v>359.09696946391773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96" t="s">
        <v>200</v>
      </c>
      <c r="I24" s="96" t="s">
        <v>193</v>
      </c>
      <c r="J24" s="21"/>
      <c r="K24" s="21"/>
      <c r="L24" s="21"/>
      <c r="M24" s="21"/>
      <c r="N24" s="23"/>
      <c r="P24" s="22"/>
      <c r="Q24" s="96">
        <v>0.16</v>
      </c>
      <c r="R24" s="96">
        <v>366.2468784563099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40"/>
      <c r="I25" s="40"/>
      <c r="J25" s="40"/>
      <c r="K25" s="21"/>
      <c r="L25" s="21"/>
      <c r="M25" s="21"/>
      <c r="N25" s="23"/>
      <c r="P25" s="22"/>
      <c r="Q25" s="68">
        <v>0.17</v>
      </c>
      <c r="R25" s="68">
        <v>373.3295800816324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83" t="s">
        <v>53</v>
      </c>
      <c r="I26" s="83"/>
      <c r="J26" s="41"/>
      <c r="K26" s="41"/>
      <c r="L26" s="41"/>
      <c r="M26" s="41"/>
      <c r="N26" s="23"/>
      <c r="P26" s="22"/>
      <c r="Q26" s="96">
        <v>0.18</v>
      </c>
      <c r="R26" s="96">
        <v>380.3597861984868</v>
      </c>
      <c r="S26" s="23"/>
    </row>
    <row r="27" spans="2:19" s="14" customFormat="1" ht="30" x14ac:dyDescent="0.25">
      <c r="B27" s="13"/>
      <c r="C27" s="35"/>
      <c r="D27" s="35"/>
      <c r="E27" s="35"/>
      <c r="F27" s="13"/>
      <c r="G27" s="22"/>
      <c r="H27" s="42" t="s">
        <v>41</v>
      </c>
      <c r="I27" s="42" t="s">
        <v>47</v>
      </c>
      <c r="J27" s="43" t="s">
        <v>43</v>
      </c>
      <c r="K27" s="43" t="s">
        <v>44</v>
      </c>
      <c r="L27" s="43" t="s">
        <v>45</v>
      </c>
      <c r="M27" s="43" t="s">
        <v>46</v>
      </c>
      <c r="N27" s="23"/>
      <c r="P27" s="22"/>
      <c r="Q27" s="68">
        <v>0.19</v>
      </c>
      <c r="R27" s="68">
        <v>387.37033969045279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0</v>
      </c>
      <c r="I28" s="68">
        <v>5.6363068964412108E-2</v>
      </c>
      <c r="J28" s="68">
        <v>2.1367239444408628</v>
      </c>
      <c r="K28" s="68">
        <v>3</v>
      </c>
      <c r="L28" s="68">
        <v>37.909999999999997</v>
      </c>
      <c r="M28" s="68">
        <v>0.60795722222589088</v>
      </c>
      <c r="N28" s="34"/>
      <c r="P28" s="22"/>
      <c r="Q28" s="96">
        <v>0.2</v>
      </c>
      <c r="R28" s="96">
        <v>394.38238257293017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17.600000000000001</v>
      </c>
      <c r="I29" s="96">
        <v>5.9064815502503656E-2</v>
      </c>
      <c r="J29" s="96">
        <v>2.4860380845003789</v>
      </c>
      <c r="K29" s="96">
        <v>1</v>
      </c>
      <c r="L29" s="96">
        <v>42.09</v>
      </c>
      <c r="M29" s="96">
        <v>-0.97161944287060609</v>
      </c>
      <c r="N29" s="23"/>
      <c r="P29" s="22"/>
      <c r="Q29" s="68">
        <v>0.21</v>
      </c>
      <c r="R29" s="68">
        <v>401.39029764962225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57.5</v>
      </c>
      <c r="I30" s="68">
        <v>6.516118596865858E-2</v>
      </c>
      <c r="J30" s="68">
        <v>3.0743047540013118</v>
      </c>
      <c r="K30" s="68">
        <v>3</v>
      </c>
      <c r="L30" s="68">
        <v>47.18</v>
      </c>
      <c r="M30" s="68">
        <v>-4.3830333432641956E-2</v>
      </c>
      <c r="N30" s="23"/>
      <c r="P30" s="22"/>
      <c r="Q30" s="96">
        <v>0.22</v>
      </c>
      <c r="R30" s="96">
        <v>408.39898799807571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96">
        <v>188.5</v>
      </c>
      <c r="I31" s="96">
        <v>8.4900476439529693E-2</v>
      </c>
      <c r="J31" s="96">
        <v>3.7967493063757676</v>
      </c>
      <c r="K31" s="96">
        <v>5</v>
      </c>
      <c r="L31" s="96">
        <v>44.72</v>
      </c>
      <c r="M31" s="96">
        <v>0.6455293529964502</v>
      </c>
      <c r="N31" s="23"/>
      <c r="P31" s="22"/>
      <c r="Q31" s="68">
        <v>0.23</v>
      </c>
      <c r="R31" s="68">
        <v>415.42769372845049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68">
        <v>678.3</v>
      </c>
      <c r="I32" s="68">
        <v>0.15508232764137422</v>
      </c>
      <c r="J32" s="68">
        <v>5.4945668683338891</v>
      </c>
      <c r="K32" s="68">
        <v>5</v>
      </c>
      <c r="L32" s="68">
        <v>35.43</v>
      </c>
      <c r="M32" s="68">
        <v>-0.229536148724825</v>
      </c>
      <c r="N32" s="23"/>
      <c r="P32" s="22"/>
      <c r="Q32" s="96">
        <v>0.24</v>
      </c>
      <c r="R32" s="96">
        <v>422.4842920846977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40"/>
      <c r="I33" s="40"/>
      <c r="J33" s="40"/>
      <c r="K33" s="40"/>
      <c r="L33" s="40"/>
      <c r="M33" s="40"/>
      <c r="N33" s="23"/>
      <c r="P33" s="22"/>
      <c r="Q33" s="68">
        <v>0.25</v>
      </c>
      <c r="R33" s="68">
        <v>429.58289297925535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83" t="s">
        <v>111</v>
      </c>
      <c r="I34" s="83"/>
      <c r="J34" s="40"/>
      <c r="K34" s="40"/>
      <c r="L34" s="40"/>
      <c r="M34" s="40"/>
      <c r="N34" s="23"/>
      <c r="P34" s="22"/>
      <c r="Q34" s="96">
        <v>0.26</v>
      </c>
      <c r="R34" s="96">
        <v>436.72535740978384</v>
      </c>
      <c r="S34" s="23"/>
    </row>
    <row r="35" spans="1:19" s="14" customFormat="1" ht="23.25" x14ac:dyDescent="0.35">
      <c r="A35" s="13"/>
      <c r="C35" s="13"/>
      <c r="D35" s="82"/>
      <c r="E35" s="82"/>
      <c r="F35" s="13"/>
      <c r="G35" s="22"/>
      <c r="H35" s="108" t="s">
        <v>31</v>
      </c>
      <c r="I35" s="108" t="s">
        <v>90</v>
      </c>
      <c r="J35" s="108" t="s">
        <v>52</v>
      </c>
      <c r="K35" s="108" t="s">
        <v>91</v>
      </c>
      <c r="L35" s="108" t="s">
        <v>92</v>
      </c>
      <c r="M35" s="108" t="s">
        <v>93</v>
      </c>
      <c r="N35" s="23"/>
      <c r="P35" s="22"/>
      <c r="Q35" s="68">
        <v>0.27</v>
      </c>
      <c r="R35" s="68">
        <v>443.90715995313838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182</v>
      </c>
      <c r="I36" s="68">
        <v>-56.468560907251629</v>
      </c>
      <c r="J36" s="68">
        <v>5</v>
      </c>
      <c r="K36" s="68" t="s">
        <v>183</v>
      </c>
      <c r="L36" s="68" t="s">
        <v>183</v>
      </c>
      <c r="M36" s="68" t="s">
        <v>183</v>
      </c>
      <c r="N36" s="23"/>
      <c r="P36" s="22"/>
      <c r="Q36" s="96">
        <v>0.28000000000000003</v>
      </c>
      <c r="R36" s="96">
        <v>451.17282240636928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96" t="s">
        <v>184</v>
      </c>
      <c r="I37" s="96">
        <v>-57.455753225062608</v>
      </c>
      <c r="J37" s="96">
        <v>2</v>
      </c>
      <c r="K37" s="96">
        <v>1.9743846356219592</v>
      </c>
      <c r="L37" s="96">
        <v>3</v>
      </c>
      <c r="M37" s="96">
        <v>0.57774025549031505</v>
      </c>
      <c r="N37" s="23"/>
      <c r="P37" s="22"/>
      <c r="Q37" s="68">
        <v>0.28999999999999998</v>
      </c>
      <c r="R37" s="68">
        <v>458.53638317979181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68" t="s">
        <v>185</v>
      </c>
      <c r="I38" s="68">
        <v>-58.801845395078807</v>
      </c>
      <c r="J38" s="68">
        <v>1</v>
      </c>
      <c r="K38" s="68">
        <v>4.6665689756543571</v>
      </c>
      <c r="L38" s="68">
        <v>4</v>
      </c>
      <c r="M38" s="68">
        <v>0.323250945206917</v>
      </c>
      <c r="N38" s="23"/>
      <c r="P38" s="22"/>
      <c r="Q38" s="96">
        <v>0.3</v>
      </c>
      <c r="R38" s="96">
        <v>465.96288338716965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22"/>
      <c r="H39" s="40"/>
      <c r="I39" s="40"/>
      <c r="J39" s="40"/>
      <c r="K39" s="40"/>
      <c r="L39" s="40"/>
      <c r="M39" s="40"/>
      <c r="N39" s="23"/>
      <c r="P39" s="22"/>
      <c r="Q39" s="68">
        <v>0.31</v>
      </c>
      <c r="R39" s="68">
        <v>473.44887560202812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G40" s="45"/>
      <c r="H40" s="46"/>
      <c r="I40" s="45"/>
      <c r="J40" s="45"/>
      <c r="K40" s="45"/>
      <c r="L40" s="45"/>
      <c r="M40" s="45"/>
      <c r="N40" s="45"/>
      <c r="P40" s="22"/>
      <c r="Q40" s="96">
        <v>0.32</v>
      </c>
      <c r="R40" s="96">
        <v>481.07110129553581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9"/>
      <c r="M41" s="13"/>
      <c r="N41" s="13"/>
      <c r="P41" s="22"/>
      <c r="Q41" s="68">
        <v>0.33</v>
      </c>
      <c r="R41" s="68">
        <v>488.82571740111649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M42" s="13"/>
      <c r="N42" s="13"/>
      <c r="P42" s="22"/>
      <c r="Q42" s="96">
        <v>0.34</v>
      </c>
      <c r="R42" s="96">
        <v>496.65628785817643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504.58154255222894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30"/>
      <c r="I44" s="13"/>
      <c r="J44" s="13"/>
      <c r="K44" s="13"/>
      <c r="L44" s="13"/>
      <c r="M44" s="13"/>
      <c r="N44" s="13"/>
      <c r="P44" s="22"/>
      <c r="Q44" s="96">
        <v>0.36</v>
      </c>
      <c r="R44" s="96">
        <v>512.69109565851386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520.96121212447315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529.33995485843855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537.86745791599083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546.6164850032269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555.54745778931988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564.6074407795312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573.8948123957756</v>
      </c>
      <c r="S51" s="23"/>
    </row>
    <row r="52" spans="1:19" s="14" customFormat="1" x14ac:dyDescent="0.25">
      <c r="B52" s="13"/>
      <c r="P52" s="22"/>
      <c r="Q52" s="96">
        <v>0.44</v>
      </c>
      <c r="R52" s="96">
        <v>583.49151586002483</v>
      </c>
      <c r="S52" s="23"/>
    </row>
    <row r="53" spans="1:19" s="14" customFormat="1" x14ac:dyDescent="0.25">
      <c r="B53" s="13"/>
      <c r="P53" s="22"/>
      <c r="Q53" s="68">
        <v>0.45</v>
      </c>
      <c r="R53" s="68">
        <v>593.26925149673366</v>
      </c>
      <c r="S53" s="23"/>
    </row>
    <row r="54" spans="1:19" s="14" customFormat="1" x14ac:dyDescent="0.25">
      <c r="P54" s="22"/>
      <c r="Q54" s="96">
        <v>0.46</v>
      </c>
      <c r="R54" s="96">
        <v>603.17402623752582</v>
      </c>
      <c r="S54" s="23"/>
    </row>
    <row r="55" spans="1:19" s="14" customFormat="1" x14ac:dyDescent="0.25">
      <c r="P55" s="22"/>
      <c r="Q55" s="68">
        <v>0.47000000000000003</v>
      </c>
      <c r="R55" s="68">
        <v>613.39903548209611</v>
      </c>
      <c r="S55" s="23"/>
    </row>
    <row r="56" spans="1:19" s="14" customFormat="1" x14ac:dyDescent="0.25">
      <c r="P56" s="22"/>
      <c r="Q56" s="96">
        <v>0.48</v>
      </c>
      <c r="R56" s="96">
        <v>623.97203909057362</v>
      </c>
      <c r="S56" s="23"/>
    </row>
    <row r="57" spans="1:19" s="14" customFormat="1" x14ac:dyDescent="0.25">
      <c r="P57" s="22"/>
      <c r="Q57" s="68">
        <v>0.49</v>
      </c>
      <c r="R57" s="68">
        <v>635.10540725797318</v>
      </c>
      <c r="S57" s="23"/>
    </row>
    <row r="58" spans="1:19" s="14" customFormat="1" x14ac:dyDescent="0.25">
      <c r="P58" s="22"/>
      <c r="Q58" s="96">
        <v>0.5</v>
      </c>
      <c r="R58" s="96">
        <v>646.73804848194141</v>
      </c>
      <c r="S58" s="23"/>
    </row>
    <row r="59" spans="1:19" s="14" customFormat="1" x14ac:dyDescent="0.25">
      <c r="P59" s="22"/>
      <c r="Q59" s="68">
        <v>0.51</v>
      </c>
      <c r="R59" s="68">
        <v>658.85187216002441</v>
      </c>
      <c r="S59" s="23"/>
    </row>
    <row r="60" spans="1:19" s="14" customFormat="1" x14ac:dyDescent="0.25">
      <c r="P60" s="22"/>
      <c r="Q60" s="96">
        <v>0.52</v>
      </c>
      <c r="R60" s="96">
        <v>671.02810821698688</v>
      </c>
      <c r="S60" s="23"/>
    </row>
    <row r="61" spans="1:19" s="14" customFormat="1" x14ac:dyDescent="0.25">
      <c r="P61" s="22"/>
      <c r="Q61" s="68">
        <v>0.53</v>
      </c>
      <c r="R61" s="68">
        <v>683.15183231147012</v>
      </c>
      <c r="S61" s="23"/>
    </row>
    <row r="62" spans="1:19" s="14" customFormat="1" x14ac:dyDescent="0.25">
      <c r="P62" s="22"/>
      <c r="Q62" s="96">
        <v>0.54</v>
      </c>
      <c r="R62" s="96">
        <v>695.96394418005457</v>
      </c>
      <c r="S62" s="23"/>
    </row>
    <row r="63" spans="1:19" s="14" customFormat="1" x14ac:dyDescent="0.25">
      <c r="P63" s="22"/>
      <c r="Q63" s="68">
        <v>0.55000000000000004</v>
      </c>
      <c r="R63" s="68">
        <v>709.27517605045443</v>
      </c>
      <c r="S63" s="23"/>
    </row>
    <row r="64" spans="1:19" s="14" customFormat="1" x14ac:dyDescent="0.25">
      <c r="P64" s="22"/>
      <c r="Q64" s="96">
        <v>0.56000000000000005</v>
      </c>
      <c r="R64" s="96">
        <v>722.91211813713653</v>
      </c>
      <c r="S64" s="23"/>
    </row>
    <row r="65" spans="16:19" s="14" customFormat="1" x14ac:dyDescent="0.25">
      <c r="P65" s="22"/>
      <c r="Q65" s="68">
        <v>0.57000000000000006</v>
      </c>
      <c r="R65" s="68">
        <v>737.16535355120777</v>
      </c>
      <c r="S65" s="23"/>
    </row>
    <row r="66" spans="16:19" s="14" customFormat="1" x14ac:dyDescent="0.25">
      <c r="P66" s="22"/>
      <c r="Q66" s="96">
        <v>0.57999999999999996</v>
      </c>
      <c r="R66" s="96">
        <v>752.0645173404298</v>
      </c>
      <c r="S66" s="23"/>
    </row>
    <row r="67" spans="16:19" s="14" customFormat="1" x14ac:dyDescent="0.25">
      <c r="P67" s="22"/>
      <c r="Q67" s="68">
        <v>0.59</v>
      </c>
      <c r="R67" s="68">
        <v>767.62858030130144</v>
      </c>
      <c r="S67" s="23"/>
    </row>
    <row r="68" spans="16:19" s="14" customFormat="1" x14ac:dyDescent="0.25">
      <c r="P68" s="22"/>
      <c r="Q68" s="96">
        <v>0.6</v>
      </c>
      <c r="R68" s="96">
        <v>783.93862944084958</v>
      </c>
      <c r="S68" s="23"/>
    </row>
    <row r="69" spans="16:19" s="14" customFormat="1" x14ac:dyDescent="0.25">
      <c r="P69" s="22"/>
      <c r="Q69" s="68">
        <v>0.61</v>
      </c>
      <c r="R69" s="68">
        <v>800.97249549782396</v>
      </c>
      <c r="S69" s="23"/>
    </row>
    <row r="70" spans="16:19" s="14" customFormat="1" x14ac:dyDescent="0.25">
      <c r="P70" s="22"/>
      <c r="Q70" s="96">
        <v>0.62</v>
      </c>
      <c r="R70" s="96">
        <v>818.72321761426929</v>
      </c>
      <c r="S70" s="23"/>
    </row>
    <row r="71" spans="16:19" s="14" customFormat="1" x14ac:dyDescent="0.25">
      <c r="P71" s="22"/>
      <c r="Q71" s="68">
        <v>0.63</v>
      </c>
      <c r="R71" s="68">
        <v>837.30847045892267</v>
      </c>
      <c r="S71" s="23"/>
    </row>
    <row r="72" spans="16:19" s="14" customFormat="1" x14ac:dyDescent="0.25">
      <c r="P72" s="22"/>
      <c r="Q72" s="96">
        <v>0.64</v>
      </c>
      <c r="R72" s="96">
        <v>856.83315647879704</v>
      </c>
      <c r="S72" s="23"/>
    </row>
    <row r="73" spans="16:19" s="14" customFormat="1" x14ac:dyDescent="0.25">
      <c r="P73" s="22"/>
      <c r="Q73" s="68">
        <v>0.65</v>
      </c>
      <c r="R73" s="68">
        <v>877.40488308349018</v>
      </c>
      <c r="S73" s="23"/>
    </row>
    <row r="74" spans="16:19" s="14" customFormat="1" x14ac:dyDescent="0.25">
      <c r="P74" s="22"/>
      <c r="Q74" s="96">
        <v>0.66</v>
      </c>
      <c r="R74" s="96">
        <v>899.15119515876734</v>
      </c>
      <c r="S74" s="23"/>
    </row>
    <row r="75" spans="16:19" s="14" customFormat="1" x14ac:dyDescent="0.25">
      <c r="P75" s="22"/>
      <c r="Q75" s="68">
        <v>0.67</v>
      </c>
      <c r="R75" s="68">
        <v>922.21460726602754</v>
      </c>
      <c r="S75" s="23"/>
    </row>
    <row r="76" spans="16:19" s="14" customFormat="1" x14ac:dyDescent="0.25">
      <c r="P76" s="22"/>
      <c r="Q76" s="96">
        <v>0.68</v>
      </c>
      <c r="R76" s="96">
        <v>946.62202161144614</v>
      </c>
      <c r="S76" s="23"/>
    </row>
    <row r="77" spans="16:19" s="14" customFormat="1" x14ac:dyDescent="0.25">
      <c r="P77" s="22"/>
      <c r="Q77" s="68">
        <v>0.69000000000000006</v>
      </c>
      <c r="R77" s="68">
        <v>972.5990548688244</v>
      </c>
      <c r="S77" s="23"/>
    </row>
    <row r="78" spans="16:19" s="14" customFormat="1" x14ac:dyDescent="0.25">
      <c r="P78" s="22"/>
      <c r="Q78" s="96">
        <v>0.70000000000000007</v>
      </c>
      <c r="R78" s="96">
        <v>1000.2176841537862</v>
      </c>
      <c r="S78" s="23"/>
    </row>
    <row r="79" spans="16:19" s="14" customFormat="1" x14ac:dyDescent="0.25">
      <c r="P79" s="22"/>
      <c r="Q79" s="68">
        <v>0.71</v>
      </c>
      <c r="R79" s="68">
        <v>1029.7361298666649</v>
      </c>
      <c r="S79" s="23"/>
    </row>
    <row r="80" spans="16:19" s="14" customFormat="1" x14ac:dyDescent="0.25">
      <c r="P80" s="22"/>
      <c r="Q80" s="96">
        <v>0.72</v>
      </c>
      <c r="R80" s="96">
        <v>1061.2927656842528</v>
      </c>
      <c r="S80" s="23"/>
    </row>
    <row r="81" spans="16:19" s="14" customFormat="1" x14ac:dyDescent="0.25">
      <c r="P81" s="22"/>
      <c r="Q81" s="68">
        <v>0.73</v>
      </c>
      <c r="R81" s="68">
        <v>1095.3925937684746</v>
      </c>
      <c r="S81" s="23"/>
    </row>
    <row r="82" spans="16:19" s="14" customFormat="1" x14ac:dyDescent="0.25">
      <c r="P82" s="22"/>
      <c r="Q82" s="96">
        <v>0.74</v>
      </c>
      <c r="R82" s="96">
        <v>1132.5976988591392</v>
      </c>
      <c r="S82" s="23"/>
    </row>
    <row r="83" spans="16:19" s="14" customFormat="1" x14ac:dyDescent="0.25">
      <c r="P83" s="22"/>
      <c r="Q83" s="68">
        <v>0.75</v>
      </c>
      <c r="R83" s="68">
        <v>1172.350945537293</v>
      </c>
      <c r="S83" s="23"/>
    </row>
    <row r="84" spans="16:19" s="14" customFormat="1" x14ac:dyDescent="0.25">
      <c r="P84" s="22"/>
      <c r="Q84" s="96">
        <v>0.76</v>
      </c>
      <c r="R84" s="96">
        <v>1216.242014042678</v>
      </c>
      <c r="S84" s="23"/>
    </row>
    <row r="85" spans="16:19" s="14" customFormat="1" x14ac:dyDescent="0.25">
      <c r="P85" s="22"/>
      <c r="Q85" s="68">
        <v>0.77</v>
      </c>
      <c r="R85" s="68">
        <v>1263.9401656679931</v>
      </c>
      <c r="S85" s="23"/>
    </row>
    <row r="86" spans="16:19" s="14" customFormat="1" x14ac:dyDescent="0.25">
      <c r="P86" s="22"/>
      <c r="Q86" s="96">
        <v>0.78</v>
      </c>
      <c r="R86" s="96">
        <v>1316.4879266724565</v>
      </c>
      <c r="S86" s="23"/>
    </row>
    <row r="87" spans="16:19" s="14" customFormat="1" x14ac:dyDescent="0.25">
      <c r="P87" s="22"/>
      <c r="Q87" s="68">
        <v>0.79</v>
      </c>
      <c r="R87" s="68">
        <v>1375.1779220799626</v>
      </c>
      <c r="S87" s="23"/>
    </row>
    <row r="88" spans="16:19" s="14" customFormat="1" x14ac:dyDescent="0.25">
      <c r="P88" s="22"/>
      <c r="Q88" s="96">
        <v>0.8</v>
      </c>
      <c r="R88" s="96">
        <v>1440.6495487050602</v>
      </c>
      <c r="S88" s="23"/>
    </row>
    <row r="89" spans="16:19" s="14" customFormat="1" x14ac:dyDescent="0.25">
      <c r="P89" s="22"/>
      <c r="Q89" s="68">
        <v>0.81</v>
      </c>
      <c r="R89" s="68">
        <v>1514.2037499121921</v>
      </c>
      <c r="S89" s="23"/>
    </row>
    <row r="90" spans="16:19" s="14" customFormat="1" x14ac:dyDescent="0.25">
      <c r="P90" s="22"/>
      <c r="Q90" s="96">
        <v>0.82000000000000006</v>
      </c>
      <c r="R90" s="96">
        <v>1598.2273374966749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H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G233" s="14"/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6:I26"/>
    <mergeCell ref="H34:I34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DF308DBD-6632-4445-AE94-D0D95F35001D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C51ED-C256-4C36-8F3D-0EE752D42B52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203</v>
      </c>
      <c r="E9" s="23"/>
      <c r="G9" s="22"/>
      <c r="H9" s="104" t="s">
        <v>34</v>
      </c>
      <c r="I9" s="105">
        <v>646.73821020126343</v>
      </c>
      <c r="J9" s="21"/>
      <c r="K9" s="21"/>
      <c r="L9" s="21"/>
      <c r="M9" s="21"/>
      <c r="N9" s="23"/>
      <c r="P9" s="22"/>
      <c r="Q9" s="68">
        <v>0.01</v>
      </c>
      <c r="R9" s="68">
        <v>215.85550252764011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276.74349502864919</v>
      </c>
      <c r="J10" s="21"/>
      <c r="K10" s="21"/>
      <c r="L10" s="21"/>
      <c r="M10" s="21"/>
      <c r="N10" s="23"/>
      <c r="P10" s="22"/>
      <c r="Q10" s="96">
        <v>0.02</v>
      </c>
      <c r="R10" s="96">
        <v>237.34099261164013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190</v>
      </c>
      <c r="J11" s="21"/>
      <c r="K11" s="21"/>
      <c r="L11" s="21"/>
      <c r="M11" s="21"/>
      <c r="N11" s="23"/>
      <c r="P11" s="22"/>
      <c r="Q11" s="68">
        <v>0.03</v>
      </c>
      <c r="R11" s="68">
        <v>252.83646277288224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118.91150645012542</v>
      </c>
      <c r="J12" s="21"/>
      <c r="K12" s="21"/>
      <c r="L12" s="21"/>
      <c r="M12" s="21"/>
      <c r="N12" s="23"/>
      <c r="P12" s="22"/>
      <c r="Q12" s="96">
        <v>0.04</v>
      </c>
      <c r="R12" s="96">
        <v>265.56977705501396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0.61821060014208407</v>
      </c>
      <c r="J13" s="21"/>
      <c r="K13" s="21"/>
      <c r="L13" s="21"/>
      <c r="M13" s="21"/>
      <c r="N13" s="23"/>
      <c r="P13" s="22"/>
      <c r="Q13" s="68">
        <v>0.05</v>
      </c>
      <c r="R13" s="68">
        <v>276.74349502864914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286.879142602549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1.7849722044181526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296.25661173243338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3.6134544007853823E-4</v>
      </c>
      <c r="J16" s="21"/>
      <c r="K16" s="21"/>
      <c r="L16" s="21"/>
      <c r="M16" s="21"/>
      <c r="N16" s="23"/>
      <c r="P16" s="22"/>
      <c r="Q16" s="96">
        <v>0.08</v>
      </c>
      <c r="R16" s="96">
        <v>305.08740376622455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313.4931351208071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321.59055224716366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3</v>
      </c>
      <c r="J19" s="107"/>
      <c r="K19" s="21"/>
      <c r="L19" s="21"/>
      <c r="M19" s="21"/>
      <c r="N19" s="23"/>
      <c r="P19" s="22"/>
      <c r="Q19" s="68">
        <v>0.11</v>
      </c>
      <c r="R19" s="68">
        <v>329.41595470318777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337.05669107424859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186</v>
      </c>
      <c r="I21" s="68">
        <v>5.6363079136292002E-2</v>
      </c>
      <c r="J21" s="21"/>
      <c r="K21" s="21"/>
      <c r="L21" s="21"/>
      <c r="M21" s="21"/>
      <c r="N21" s="23"/>
      <c r="P21" s="22"/>
      <c r="Q21" s="68">
        <v>0.13</v>
      </c>
      <c r="R21" s="68">
        <v>344.52760661431745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1.6291060206547001E-4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351.85075054219101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 t="s">
        <v>193</v>
      </c>
      <c r="J23" s="21"/>
      <c r="K23" s="21"/>
      <c r="L23" s="21"/>
      <c r="M23" s="21"/>
      <c r="N23" s="23"/>
      <c r="P23" s="22"/>
      <c r="Q23" s="68">
        <v>0.15</v>
      </c>
      <c r="R23" s="68">
        <v>359.07858552014812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366.23412991019995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373.3289122507922</v>
      </c>
      <c r="S25" s="23"/>
    </row>
    <row r="26" spans="2:19" s="14" customFormat="1" ht="30" x14ac:dyDescent="0.2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380.37458205294263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0</v>
      </c>
      <c r="I27" s="68">
        <v>5.6363079136291953E-2</v>
      </c>
      <c r="J27" s="68">
        <v>2.1367243300568277</v>
      </c>
      <c r="K27" s="68">
        <v>3</v>
      </c>
      <c r="L27" s="68">
        <v>37.909999999999997</v>
      </c>
      <c r="M27" s="68">
        <v>0.60795689907558592</v>
      </c>
      <c r="N27" s="34"/>
      <c r="P27" s="22"/>
      <c r="Q27" s="68">
        <v>0.19</v>
      </c>
      <c r="R27" s="68">
        <v>387.39066668026857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17.600000000000001</v>
      </c>
      <c r="I28" s="96">
        <v>5.9064824903514057E-2</v>
      </c>
      <c r="J28" s="96">
        <v>2.4860384801889071</v>
      </c>
      <c r="K28" s="96">
        <v>1</v>
      </c>
      <c r="L28" s="96">
        <v>42.09</v>
      </c>
      <c r="M28" s="96">
        <v>-0.97161962911469113</v>
      </c>
      <c r="N28" s="23"/>
      <c r="P28" s="22"/>
      <c r="Q28" s="96">
        <v>0.2</v>
      </c>
      <c r="R28" s="96">
        <v>394.38891875847156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57.5</v>
      </c>
      <c r="I29" s="68">
        <v>6.5161193638082093E-2</v>
      </c>
      <c r="J29" s="68">
        <v>3.0743051158447132</v>
      </c>
      <c r="K29" s="68">
        <v>3</v>
      </c>
      <c r="L29" s="68">
        <v>47.18</v>
      </c>
      <c r="M29" s="68">
        <v>-4.3830544474507349E-2</v>
      </c>
      <c r="N29" s="23"/>
      <c r="P29" s="22"/>
      <c r="Q29" s="68">
        <v>0.21</v>
      </c>
      <c r="R29" s="68">
        <v>401.37967887125615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188.5</v>
      </c>
      <c r="I30" s="96">
        <v>8.4900478577651664E-2</v>
      </c>
      <c r="J30" s="96">
        <v>3.7967494019925825</v>
      </c>
      <c r="K30" s="96">
        <v>5</v>
      </c>
      <c r="L30" s="96">
        <v>44.72</v>
      </c>
      <c r="M30" s="96">
        <v>0.64552929432486883</v>
      </c>
      <c r="N30" s="23"/>
      <c r="P30" s="22"/>
      <c r="Q30" s="96">
        <v>0.22</v>
      </c>
      <c r="R30" s="96">
        <v>408.37238569244727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678.3</v>
      </c>
      <c r="I31" s="68">
        <v>0.15508231107951345</v>
      </c>
      <c r="J31" s="68">
        <v>5.4945662815471614</v>
      </c>
      <c r="K31" s="68">
        <v>5</v>
      </c>
      <c r="L31" s="68">
        <v>35.43</v>
      </c>
      <c r="M31" s="68">
        <v>-0.22953588639488556</v>
      </c>
      <c r="N31" s="23"/>
      <c r="P31" s="22"/>
      <c r="Q31" s="68">
        <v>0.23</v>
      </c>
      <c r="R31" s="68">
        <v>415.41302916241949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422.48427553274604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429.5586825469365</v>
      </c>
      <c r="S33" s="23"/>
    </row>
    <row r="34" spans="1:19" s="14" customFormat="1" x14ac:dyDescent="0.2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436.69406271673023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182</v>
      </c>
      <c r="I35" s="68">
        <v>-56.468560907251629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443.92847663130226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96" t="s">
        <v>184</v>
      </c>
      <c r="I36" s="96">
        <v>-57.455753225062708</v>
      </c>
      <c r="J36" s="96">
        <v>2</v>
      </c>
      <c r="K36" s="96">
        <v>1.9743846356221582</v>
      </c>
      <c r="L36" s="96">
        <v>3</v>
      </c>
      <c r="M36" s="96">
        <v>0.57774025549027352</v>
      </c>
      <c r="N36" s="23"/>
      <c r="P36" s="22"/>
      <c r="Q36" s="96">
        <v>0.28000000000000003</v>
      </c>
      <c r="R36" s="96">
        <v>451.20652696885071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-58.801845395078807</v>
      </c>
      <c r="J37" s="68">
        <v>1</v>
      </c>
      <c r="K37" s="68">
        <v>4.6665689756543571</v>
      </c>
      <c r="L37" s="68">
        <v>4</v>
      </c>
      <c r="M37" s="68">
        <v>0.323250945206917</v>
      </c>
      <c r="N37" s="23"/>
      <c r="P37" s="22"/>
      <c r="Q37" s="68">
        <v>0.28999999999999998</v>
      </c>
      <c r="R37" s="68">
        <v>458.50992787882723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465.91944502000268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473.4424024580552</v>
      </c>
      <c r="S39" s="23"/>
    </row>
    <row r="40" spans="1:19" s="14" customFormat="1" ht="23.25" x14ac:dyDescent="0.35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481.05692344286086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488.76578487013188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496.6046904410872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504.57416755336766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512.69600370894386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520.96163699773058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529.34008722191845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537.8675924118055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546.61662168676935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555.54759670608621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564.60758196178085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573.89495590036813</v>
      </c>
      <c r="S51" s="23"/>
    </row>
    <row r="52" spans="1:19" s="14" customFormat="1" x14ac:dyDescent="0.25">
      <c r="B52" s="13"/>
      <c r="P52" s="22"/>
      <c r="Q52" s="96">
        <v>0.44</v>
      </c>
      <c r="R52" s="96">
        <v>583.49166176430958</v>
      </c>
      <c r="S52" s="23"/>
    </row>
    <row r="53" spans="1:19" s="14" customFormat="1" x14ac:dyDescent="0.25">
      <c r="B53" s="13"/>
      <c r="P53" s="22"/>
      <c r="Q53" s="68">
        <v>0.45</v>
      </c>
      <c r="R53" s="68">
        <v>593.26939984597868</v>
      </c>
      <c r="S53" s="23"/>
    </row>
    <row r="54" spans="1:19" s="14" customFormat="1" x14ac:dyDescent="0.25">
      <c r="P54" s="22"/>
      <c r="Q54" s="96">
        <v>0.46</v>
      </c>
      <c r="R54" s="96">
        <v>603.17417706349772</v>
      </c>
      <c r="S54" s="23"/>
    </row>
    <row r="55" spans="1:19" s="14" customFormat="1" x14ac:dyDescent="0.25">
      <c r="P55" s="22"/>
      <c r="Q55" s="68">
        <v>0.47000000000000003</v>
      </c>
      <c r="R55" s="68">
        <v>613.39918886487067</v>
      </c>
      <c r="S55" s="23"/>
    </row>
    <row r="56" spans="1:19" s="14" customFormat="1" x14ac:dyDescent="0.25">
      <c r="P56" s="22"/>
      <c r="Q56" s="96">
        <v>0.48</v>
      </c>
      <c r="R56" s="96">
        <v>623.9721951171681</v>
      </c>
      <c r="S56" s="23"/>
    </row>
    <row r="57" spans="1:19" s="14" customFormat="1" x14ac:dyDescent="0.25">
      <c r="P57" s="22"/>
      <c r="Q57" s="68">
        <v>0.49</v>
      </c>
      <c r="R57" s="68">
        <v>635.10556606850889</v>
      </c>
      <c r="S57" s="23"/>
    </row>
    <row r="58" spans="1:19" s="14" customFormat="1" x14ac:dyDescent="0.25">
      <c r="P58" s="22"/>
      <c r="Q58" s="96">
        <v>0.5</v>
      </c>
      <c r="R58" s="96">
        <v>646.73821020126366</v>
      </c>
      <c r="S58" s="23"/>
    </row>
    <row r="59" spans="1:19" s="14" customFormat="1" x14ac:dyDescent="0.25">
      <c r="P59" s="22"/>
      <c r="Q59" s="68">
        <v>0.51</v>
      </c>
      <c r="R59" s="68">
        <v>658.85203690845458</v>
      </c>
      <c r="S59" s="23"/>
    </row>
    <row r="60" spans="1:19" s="14" customFormat="1" x14ac:dyDescent="0.25">
      <c r="P60" s="22"/>
      <c r="Q60" s="96">
        <v>0.52</v>
      </c>
      <c r="R60" s="96">
        <v>671.02827601013144</v>
      </c>
      <c r="S60" s="23"/>
    </row>
    <row r="61" spans="1:19" s="14" customFormat="1" x14ac:dyDescent="0.25">
      <c r="P61" s="22"/>
      <c r="Q61" s="68">
        <v>0.53</v>
      </c>
      <c r="R61" s="68">
        <v>683.15200313619823</v>
      </c>
      <c r="S61" s="23"/>
    </row>
    <row r="62" spans="1:19" s="14" customFormat="1" x14ac:dyDescent="0.25">
      <c r="P62" s="22"/>
      <c r="Q62" s="96">
        <v>0.54</v>
      </c>
      <c r="R62" s="96">
        <v>695.96411820850017</v>
      </c>
      <c r="S62" s="23"/>
    </row>
    <row r="63" spans="1:19" s="14" customFormat="1" x14ac:dyDescent="0.25">
      <c r="P63" s="22"/>
      <c r="Q63" s="68">
        <v>0.55000000000000004</v>
      </c>
      <c r="R63" s="68">
        <v>709.2731978733126</v>
      </c>
      <c r="S63" s="23"/>
    </row>
    <row r="64" spans="1:19" s="14" customFormat="1" x14ac:dyDescent="0.25">
      <c r="P64" s="22"/>
      <c r="Q64" s="96">
        <v>0.56000000000000005</v>
      </c>
      <c r="R64" s="96">
        <v>722.8903487201967</v>
      </c>
      <c r="S64" s="23"/>
    </row>
    <row r="65" spans="16:19" s="14" customFormat="1" x14ac:dyDescent="0.25">
      <c r="P65" s="22"/>
      <c r="Q65" s="68">
        <v>0.57000000000000006</v>
      </c>
      <c r="R65" s="68">
        <v>737.30867002982336</v>
      </c>
      <c r="S65" s="23"/>
    </row>
    <row r="66" spans="16:19" s="14" customFormat="1" x14ac:dyDescent="0.25">
      <c r="P66" s="22"/>
      <c r="Q66" s="96">
        <v>0.57999999999999996</v>
      </c>
      <c r="R66" s="96">
        <v>752.35392996323981</v>
      </c>
      <c r="S66" s="23"/>
    </row>
    <row r="67" spans="16:19" s="14" customFormat="1" x14ac:dyDescent="0.25">
      <c r="P67" s="22"/>
      <c r="Q67" s="68">
        <v>0.59</v>
      </c>
      <c r="R67" s="68">
        <v>767.6773665762779</v>
      </c>
      <c r="S67" s="23"/>
    </row>
    <row r="68" spans="16:19" s="14" customFormat="1" x14ac:dyDescent="0.25">
      <c r="P68" s="22"/>
      <c r="Q68" s="96">
        <v>0.6</v>
      </c>
      <c r="R68" s="96">
        <v>783.92195570793024</v>
      </c>
      <c r="S68" s="23"/>
    </row>
    <row r="69" spans="16:19" s="14" customFormat="1" x14ac:dyDescent="0.25">
      <c r="P69" s="22"/>
      <c r="Q69" s="68">
        <v>0.61</v>
      </c>
      <c r="R69" s="68">
        <v>800.9726957840594</v>
      </c>
      <c r="S69" s="23"/>
    </row>
    <row r="70" spans="16:19" s="14" customFormat="1" x14ac:dyDescent="0.25">
      <c r="P70" s="22"/>
      <c r="Q70" s="96">
        <v>0.62</v>
      </c>
      <c r="R70" s="96">
        <v>818.7234223391406</v>
      </c>
      <c r="S70" s="23"/>
    </row>
    <row r="71" spans="16:19" s="14" customFormat="1" x14ac:dyDescent="0.25">
      <c r="P71" s="22"/>
      <c r="Q71" s="68">
        <v>0.63</v>
      </c>
      <c r="R71" s="68">
        <v>837.30867983110761</v>
      </c>
      <c r="S71" s="23"/>
    </row>
    <row r="72" spans="16:19" s="14" customFormat="1" x14ac:dyDescent="0.25">
      <c r="P72" s="22"/>
      <c r="Q72" s="96">
        <v>0.64</v>
      </c>
      <c r="R72" s="96">
        <v>856.81953372936721</v>
      </c>
      <c r="S72" s="23"/>
    </row>
    <row r="73" spans="16:19" s="14" customFormat="1" x14ac:dyDescent="0.25">
      <c r="P73" s="22"/>
      <c r="Q73" s="68">
        <v>0.65</v>
      </c>
      <c r="R73" s="68">
        <v>877.47021818779206</v>
      </c>
      <c r="S73" s="23"/>
    </row>
    <row r="74" spans="16:19" s="14" customFormat="1" x14ac:dyDescent="0.25">
      <c r="P74" s="22"/>
      <c r="Q74" s="96">
        <v>0.66</v>
      </c>
      <c r="R74" s="96">
        <v>899.33948805826071</v>
      </c>
      <c r="S74" s="23"/>
    </row>
    <row r="75" spans="16:19" s="14" customFormat="1" x14ac:dyDescent="0.25">
      <c r="P75" s="22"/>
      <c r="Q75" s="68">
        <v>0.67</v>
      </c>
      <c r="R75" s="68">
        <v>922.21442068989768</v>
      </c>
      <c r="S75" s="23"/>
    </row>
    <row r="76" spans="16:19" s="14" customFormat="1" x14ac:dyDescent="0.25">
      <c r="P76" s="22"/>
      <c r="Q76" s="96">
        <v>0.68</v>
      </c>
      <c r="R76" s="96">
        <v>946.6212555519752</v>
      </c>
      <c r="S76" s="23"/>
    </row>
    <row r="77" spans="16:19" s="14" customFormat="1" x14ac:dyDescent="0.25">
      <c r="P77" s="22"/>
      <c r="Q77" s="68">
        <v>0.69000000000000006</v>
      </c>
      <c r="R77" s="68">
        <v>972.59929807093738</v>
      </c>
      <c r="S77" s="23"/>
    </row>
    <row r="78" spans="16:19" s="14" customFormat="1" x14ac:dyDescent="0.25">
      <c r="P78" s="22"/>
      <c r="Q78" s="96">
        <v>0.70000000000000007</v>
      </c>
      <c r="R78" s="96">
        <v>1000.2038399739027</v>
      </c>
      <c r="S78" s="23"/>
    </row>
    <row r="79" spans="16:19" s="14" customFormat="1" x14ac:dyDescent="0.25">
      <c r="P79" s="22"/>
      <c r="Q79" s="68">
        <v>0.71</v>
      </c>
      <c r="R79" s="68">
        <v>1029.871798506917</v>
      </c>
      <c r="S79" s="23"/>
    </row>
    <row r="80" spans="16:19" s="14" customFormat="1" x14ac:dyDescent="0.25">
      <c r="P80" s="22"/>
      <c r="Q80" s="96">
        <v>0.72</v>
      </c>
      <c r="R80" s="96">
        <v>1061.6545793284763</v>
      </c>
      <c r="S80" s="23"/>
    </row>
    <row r="81" spans="16:19" s="14" customFormat="1" x14ac:dyDescent="0.25">
      <c r="P81" s="22"/>
      <c r="Q81" s="68">
        <v>0.73</v>
      </c>
      <c r="R81" s="68">
        <v>1095.6085681747677</v>
      </c>
      <c r="S81" s="23"/>
    </row>
    <row r="82" spans="16:19" s="14" customFormat="1" x14ac:dyDescent="0.25">
      <c r="P82" s="22"/>
      <c r="Q82" s="96">
        <v>0.74</v>
      </c>
      <c r="R82" s="96">
        <v>1132.7919289380975</v>
      </c>
      <c r="S82" s="23"/>
    </row>
    <row r="83" spans="16:19" s="14" customFormat="1" x14ac:dyDescent="0.25">
      <c r="P83" s="22"/>
      <c r="Q83" s="68">
        <v>0.75</v>
      </c>
      <c r="R83" s="68">
        <v>1172.5303969020085</v>
      </c>
      <c r="S83" s="23"/>
    </row>
    <row r="84" spans="16:19" s="14" customFormat="1" x14ac:dyDescent="0.25">
      <c r="P84" s="22"/>
      <c r="Q84" s="96">
        <v>0.76</v>
      </c>
      <c r="R84" s="96">
        <v>1216.2287397719379</v>
      </c>
      <c r="S84" s="23"/>
    </row>
    <row r="85" spans="16:19" s="14" customFormat="1" x14ac:dyDescent="0.25">
      <c r="P85" s="22"/>
      <c r="Q85" s="68">
        <v>0.77</v>
      </c>
      <c r="R85" s="68">
        <v>1263.9236007567526</v>
      </c>
      <c r="S85" s="23"/>
    </row>
    <row r="86" spans="16:19" s="14" customFormat="1" x14ac:dyDescent="0.25">
      <c r="P86" s="22"/>
      <c r="Q86" s="96">
        <v>0.78</v>
      </c>
      <c r="R86" s="96">
        <v>1316.6929125560466</v>
      </c>
      <c r="S86" s="23"/>
    </row>
    <row r="87" spans="16:19" s="14" customFormat="1" x14ac:dyDescent="0.25">
      <c r="P87" s="22"/>
      <c r="Q87" s="68">
        <v>0.79</v>
      </c>
      <c r="R87" s="68">
        <v>1375.3251756521233</v>
      </c>
      <c r="S87" s="23"/>
    </row>
    <row r="88" spans="16:19" s="14" customFormat="1" x14ac:dyDescent="0.25">
      <c r="P88" s="22"/>
      <c r="Q88" s="96">
        <v>0.8</v>
      </c>
      <c r="R88" s="96">
        <v>1440.6488499357342</v>
      </c>
      <c r="S88" s="23"/>
    </row>
    <row r="89" spans="16:19" s="14" customFormat="1" x14ac:dyDescent="0.25">
      <c r="P89" s="22"/>
      <c r="Q89" s="68">
        <v>0.81</v>
      </c>
      <c r="R89" s="68">
        <v>1514.2474531652438</v>
      </c>
      <c r="S89" s="23"/>
    </row>
    <row r="90" spans="16:19" s="14" customFormat="1" x14ac:dyDescent="0.25">
      <c r="P90" s="22"/>
      <c r="Q90" s="96">
        <v>0.82000000000000006</v>
      </c>
      <c r="R90" s="96">
        <v>1597.832879968505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2046B6D6-5CF0-49FA-B876-103A2A0157AC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Abbreviations</vt:lpstr>
      <vt:lpstr>freq-dhl-rest-opt1</vt:lpstr>
      <vt:lpstr>freq-gam-rest-opt1</vt:lpstr>
      <vt:lpstr>freq-lnl-rest-opt1</vt:lpstr>
      <vt:lpstr>freq-mst4-rest-opt1</vt:lpstr>
      <vt:lpstr>freq-mst3-rest-opt1</vt:lpstr>
      <vt:lpstr>freq-mst2-rest-opt1</vt:lpstr>
      <vt:lpstr>freq-mst1-rest-opt1</vt:lpstr>
      <vt:lpstr>freq-wei-rest-opt1</vt:lpstr>
      <vt:lpstr>freq-log-unrest-opt1</vt:lpstr>
      <vt:lpstr>freq-lnp-unrest-opt1</vt:lpstr>
      <vt:lpstr>freq-pro-unrest-opt1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Parham, Fred (NIH/NIEHS) [E]</dc:creator>
  <cp:lastModifiedBy>Parham, Fred (NIH/NIEHS) [E]</cp:lastModifiedBy>
  <dcterms:created xsi:type="dcterms:W3CDTF">2018-04-02T12:39:10Z</dcterms:created>
  <dcterms:modified xsi:type="dcterms:W3CDTF">2020-02-14T14:51:01Z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00f8861b-f1b8-48aa-b95b-1578f40a8604</vt:lpwstr>
  </property>
</Properties>
</file>