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rham\Desktop\BMDS312\"/>
    </mc:Choice>
  </mc:AlternateContent>
  <xr:revisionPtr revIDLastSave="0" documentId="8_{E17AD1F1-ED50-47F2-B8BB-915CB5209D43}" xr6:coauthVersionLast="41" xr6:coauthVersionMax="41" xr10:uidLastSave="{00000000-0000-0000-0000-000000000000}"/>
  <bookViews>
    <workbookView xWindow="11865" yWindow="1545" windowWidth="14400" windowHeight="15270" firstSheet="1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dhl-rest-opt1" sheetId="11" r:id="rId4"/>
    <sheet name="freq-gam-rest-opt1" sheetId="12" r:id="rId5"/>
    <sheet name="freq-lnl-rest-opt1" sheetId="13" r:id="rId6"/>
    <sheet name="freq-mst4-rest-opt1" sheetId="14" r:id="rId7"/>
    <sheet name="freq-mst3-rest-opt1" sheetId="15" r:id="rId8"/>
    <sheet name="freq-mst2-rest-opt1" sheetId="16" r:id="rId9"/>
    <sheet name="freq-mst1-rest-opt1" sheetId="17" r:id="rId10"/>
    <sheet name="freq-wei-rest-opt1" sheetId="18" r:id="rId11"/>
    <sheet name="freq-log-unrest-opt1" sheetId="19" r:id="rId12"/>
    <sheet name="freq-lnp-unrest-opt1" sheetId="20" r:id="rId13"/>
    <sheet name="freq-pro-unrest-opt1" sheetId="21" r:id="rId14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1" l="1"/>
  <c r="F2" i="20"/>
  <c r="F2" i="19"/>
  <c r="F2" i="18"/>
  <c r="F2" i="17"/>
  <c r="F2" i="16"/>
  <c r="F2" i="15"/>
  <c r="F2" i="14"/>
  <c r="F2" i="13"/>
  <c r="F2" i="12"/>
  <c r="F2" i="1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Parham, Fred (NIH/NIEHS) [E]</author>
  </authors>
  <commentList>
    <comment ref="B6" authorId="0" shapeId="0" xr:uid="{375BDCF9-A36F-4CB2-A0C3-87EC6E20BC69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15" authorId="0" shapeId="0" xr:uid="{16FEED61-A28C-4DF5-9753-588AE20D1BBD}">
      <text>
        <r>
          <rPr>
            <sz val="9"/>
            <color indexed="81"/>
            <rFont val="Tahoma"/>
            <family val="2"/>
          </rPr>
          <t xml:space="preserve">Option Set #1_x000D_
Risk Type: Extra Risk_x000D_
BMR: 0.1_x000D_
Confidence Level: 0.95_x000D_
Background: Estimated_x000D_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953402F7-271C-4948-8961-E5800A3221A5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3B211FC5-5948-47C4-89AB-101D5B5CEA2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0E09A0CE-2B95-49C5-BB22-7921EF131D21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F5B77EC5-C0FB-4F88-8343-77D4172943A2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BEFD124-203F-42ED-B0D6-D5A3DA30056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7DEFA3AB-E8DE-48D5-84A3-09F1A61EF1E5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0" authorId="1" shapeId="0" xr:uid="{E2A9F0A8-5C39-4609-95EB-13267909F21A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D52F4849-0BCD-4F1F-94B7-1C1516B9371E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84289177-DF1C-4713-B14B-899BBDAC25E9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17260D2A-EAAB-4539-A2C6-36A831855637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103BD796-C075-46DA-BF1D-2176FA11CEB9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F0790391-FF85-436F-BAF5-9C382620B124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AA336496-288E-4ED1-9DBF-AD7761FE45A0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0" authorId="1" shapeId="0" xr:uid="{D928AD08-E800-4BDC-B3B9-BA557C617ECA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7C6005B4-8C02-4085-B82F-3D8BFFF46C09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0B05637-E335-4A89-89D8-9E5A70BEC703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7FD6F00A-66C1-422C-875C-1517BFFA0276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89A5B9CB-07F1-4B1C-863A-240F6089DC06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C25E6B07-7CAE-4563-95AE-0DC427602433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31C674D4-B567-4059-89BC-B106916E7CB9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0" authorId="1" shapeId="0" xr:uid="{F01900F2-DE41-4079-9A72-7069C37EE19F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6BC1B5C9-2221-4647-BBE5-0E42FD7CBD47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F421484F-F1D2-46F9-9BEA-FC4709E2E5BB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85EB7FB3-4F64-480B-BC0E-BC54400BD3A2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A5104227-9A9A-4ECD-AE58-7368FB43E5E0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1" authorId="1" shapeId="0" xr:uid="{2A7C2A3A-79D0-43F6-AC9F-AB841F341799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  <comment ref="I23" authorId="1" shapeId="0" xr:uid="{D311300F-D83D-4674-933D-4B5F9A1CB0A2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A6241F2B-C09E-4AAD-83D1-624F16DC698A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5" authorId="1" shapeId="0" xr:uid="{7B46421F-BD46-447D-ABB3-397B7999CD03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505942AE-1B01-4CE4-82E7-43FB15DD43A5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ACAE81ED-A8F3-4AAF-9B92-02B29A2D3632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FF582455-28DE-4D0E-871D-EA7B2A51552A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E5D0FCCB-CDC8-4B65-942D-CF96EDB1AFA4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1" authorId="1" shapeId="0" xr:uid="{195A947D-5467-4581-A821-29B8A3F71B81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  <comment ref="I23" authorId="1" shapeId="0" xr:uid="{45614AFC-5DCD-4DF4-9DA3-2B5504DA0875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F40F2ACC-3C9C-4C0F-A419-0F046DA7ABC5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2B071A77-CC05-4A83-8557-4BA8D4E83E88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B761202F-2750-4482-954A-CAAF7AA5B15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C0CE4049-9528-4A9F-9BF6-E2FD042BE60F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0C289CCB-E562-4D90-8682-4E1C6402A424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1" authorId="1" shapeId="0" xr:uid="{A1941787-5140-462A-B6DB-1A9A941B3FD1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  <comment ref="I23" authorId="1" shapeId="0" xr:uid="{B1B26C67-3159-45CB-8D25-FC15E8B6F071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78E02944-DA91-4D25-95BE-6FCBDCC5448A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4983570-8566-490C-B4BD-CBE5F1E46DBF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B0C98B57-8EC3-4DA6-981E-BD0EDF68B0CA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E4CBAC73-DD72-4E0F-A274-82B6370C425E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6D5C100B-4718-4EDF-9015-58FA7F087B95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6E7D2F62-57F5-49C5-8E1E-78D0EE1B4FCD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11BC0828-121B-4677-ADAC-113C9147729C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0" authorId="1" shapeId="0" xr:uid="{3EF8AF2D-D43D-4446-AA60-02C2224EEB39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</commentList>
</comments>
</file>

<file path=xl/sharedStrings.xml><?xml version="1.0" encoding="utf-8"?>
<sst xmlns="http://schemas.openxmlformats.org/spreadsheetml/2006/main" count="1100" uniqueCount="231">
  <si>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</si>
  <si>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</si>
  <si>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</si>
  <si>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</si>
  <si>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</si>
  <si>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</si>
  <si>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</si>
  <si>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</si>
  <si>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</si>
  <si>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</si>
  <si>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</si>
  <si>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</si>
  <si>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</si>
  <si>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</si>
  <si>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</si>
  <si>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</si>
  <si>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</si>
  <si>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</si>
  <si>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</si>
  <si>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</si>
  <si>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</si>
  <si>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</si>
  <si>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</si>
  <si>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</si>
  <si>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</si>
  <si>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</si>
  <si>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</si>
  <si>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</si>
  <si>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</si>
  <si>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</si>
  <si>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</si>
  <si>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</si>
  <si>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Risk Type</t>
  </si>
  <si>
    <t>Confidence Level</t>
  </si>
  <si>
    <t>BMD</t>
  </si>
  <si>
    <t>BMDL</t>
  </si>
  <si>
    <t>BMDU</t>
  </si>
  <si>
    <t>Variable</t>
  </si>
  <si>
    <t>Estimate</t>
  </si>
  <si>
    <t>Dependent Variable</t>
  </si>
  <si>
    <t>Independent Variable</t>
  </si>
  <si>
    <t>Dose</t>
  </si>
  <si>
    <t>AIC</t>
  </si>
  <si>
    <t>Expected</t>
  </si>
  <si>
    <t>Observed</t>
  </si>
  <si>
    <t>Size</t>
  </si>
  <si>
    <t>Scaled Residual</t>
  </si>
  <si>
    <t>Estimated Probability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</si>
  <si>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</si>
  <si>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</si>
  <si>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</si>
  <si>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</si>
  <si>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</si>
  <si>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</si>
  <si>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</si>
  <si>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</si>
  <si>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</si>
  <si>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</si>
  <si>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</si>
  <si>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</si>
  <si>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</si>
  <si>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</si>
  <si>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</si>
  <si>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</si>
  <si>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</si>
  <si>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</si>
  <si>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</si>
  <si>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Dichotomous Results</t>
  </si>
  <si>
    <t>Logic Settings</t>
  </si>
  <si>
    <t>Dichotomous Models</t>
  </si>
  <si>
    <t>Model Name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</si>
  <si>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</si>
  <si>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</si>
  <si>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</si>
  <si>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</si>
  <si>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</si>
  <si>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</si>
  <si>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</si>
  <si>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</si>
  <si>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</si>
  <si>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</si>
  <si>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</si>
  <si>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</si>
  <si>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</si>
  <si>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</si>
  <si>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</si>
  <si>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</si>
  <si>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</si>
  <si>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</si>
  <si>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</si>
  <si>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Log Likelihood</t>
  </si>
  <si>
    <t>Deviance</t>
  </si>
  <si>
    <t>Test d.f.</t>
  </si>
  <si>
    <t>P 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</si>
  <si>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</si>
  <si>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</si>
  <si>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</si>
  <si>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</si>
  <si>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</si>
  <si>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</si>
  <si>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</si>
  <si>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</si>
  <si>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</si>
  <si>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</si>
  <si>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</si>
  <si>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</si>
  <si>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</si>
  <si>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Unnormalized Log Posterior Probability</t>
  </si>
  <si>
    <t>P-value</t>
  </si>
  <si>
    <r>
      <t>Chi</t>
    </r>
    <r>
      <rPr>
        <vertAlign val="superscript"/>
        <sz val="11"/>
        <color theme="1"/>
        <rFont val="Calibri"/>
        <family val="2"/>
        <scheme val="minor"/>
      </rPr>
      <t>2</t>
    </r>
  </si>
  <si>
    <t>D.O.F.</t>
  </si>
  <si>
    <t>Analysis of Deviance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</si>
  <si>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</si>
  <si>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</si>
  <si>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</si>
  <si>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</si>
  <si>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</si>
  <si>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</si>
  <si>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</si>
  <si>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</si>
  <si>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</si>
  <si>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</si>
  <si>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</si>
  <si>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</si>
  <si>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</si>
  <si>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</si>
  <si>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</si>
  <si>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</si>
  <si>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</si>
  <si>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</si>
  <si>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</si>
  <si>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</si>
  <si>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</si>
  <si>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</si>
  <si>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</si>
  <si>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</si>
  <si>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</si>
  <si>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Slope Factor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</si>
  <si>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</si>
  <si>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</si>
  <si>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BMDS 3.1.2</t>
  </si>
  <si>
    <t>DEHP</t>
  </si>
  <si>
    <t>C:\Users\parham\Desktop\BMDS312\bmds3.xlsm</t>
  </si>
  <si>
    <t>1,1,2,1,1</t>
  </si>
  <si>
    <t>2,0,1,0,0</t>
  </si>
  <si>
    <t>2,2,2,2,2</t>
  </si>
  <si>
    <t>1,1,2,1,0,1,2,2,1</t>
  </si>
  <si>
    <t>0,0,1,0,1,0,1,0,0</t>
  </si>
  <si>
    <t>0,0,0,0,0,0,0,0,0</t>
  </si>
  <si>
    <t>1,2</t>
  </si>
  <si>
    <t>0,2</t>
  </si>
  <si>
    <t>C:\Users\parham\Desktop\BMDS312</t>
  </si>
  <si>
    <t>Adult Female Pancreas AdCarc</t>
  </si>
  <si>
    <t>[Add user notes here]</t>
  </si>
  <si>
    <t>N</t>
  </si>
  <si>
    <t>Incidence</t>
  </si>
  <si>
    <t>$B$7:$D$15</t>
  </si>
  <si>
    <t>On</t>
  </si>
  <si>
    <t>N/A</t>
  </si>
  <si>
    <t>Unusable Bin</t>
  </si>
  <si>
    <t>BMD not estimated</t>
  </si>
  <si>
    <t>BMDL not estimated</t>
  </si>
  <si>
    <t>Off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</si>
  <si>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</si>
  <si>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</si>
  <si>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</si>
  <si>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</si>
  <si>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</si>
  <si>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</si>
  <si>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</si>
  <si>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</t>
  </si>
  <si>
    <t>1,1,1,1,1,1,2,1,1,1,1</t>
  </si>
  <si>
    <t>1,1,1,1,1,1,1,1,1,1,1,1</t>
  </si>
  <si>
    <t>1,1,1,1,1,1,1,1,2,1,1,1</t>
  </si>
  <si>
    <t>1,1,1,1,1</t>
  </si>
  <si>
    <t>1,1,1,1</t>
  </si>
  <si>
    <t>1,1,1,1,1,1,1,1,1,1,1,1,1,1</t>
  </si>
  <si>
    <t>1,1,1,1,1,1,1,2,1,1,1,1,1,1,1,1</t>
  </si>
  <si>
    <t>Estimated</t>
  </si>
  <si>
    <t>Extra Risk</t>
  </si>
  <si>
    <t>P[dose] = g +(v-v*g)/[1+exp(-a-b*Log(dose))]</t>
  </si>
  <si>
    <t>frequentist Dichotomous Hill v1.1</t>
  </si>
  <si>
    <t>Full Model</t>
  </si>
  <si>
    <t>-</t>
  </si>
  <si>
    <t>Fitted Model</t>
  </si>
  <si>
    <t>Reduced Model</t>
  </si>
  <si>
    <t>g</t>
  </si>
  <si>
    <t>Bounded</t>
  </si>
  <si>
    <t>v</t>
  </si>
  <si>
    <t>a</t>
  </si>
  <si>
    <t>b</t>
  </si>
  <si>
    <t>Infinity</t>
  </si>
  <si>
    <t>P[dose]= g+(1-g)*CumGamma[b*dose,a]</t>
  </si>
  <si>
    <t>frequentist Gamma v1.1</t>
  </si>
  <si>
    <t>P[dose] = g+(1-g)/[1+exp(-a-b*Log(dose))]</t>
  </si>
  <si>
    <t>frequentist Log-Logistic v1.1</t>
  </si>
  <si>
    <t>P[dose] = g + (1-g)*[1-exp(-b1*dose^1-b2*dose^2 - ...)]</t>
  </si>
  <si>
    <t>frequentist Multistage degree 4 v1.1</t>
  </si>
  <si>
    <t>b1</t>
  </si>
  <si>
    <t>b2</t>
  </si>
  <si>
    <t>b3</t>
  </si>
  <si>
    <t>b4</t>
  </si>
  <si>
    <t>frequentist Multistage degree 3 v1.1</t>
  </si>
  <si>
    <t>frequentist Multistage degree 2 v1.1</t>
  </si>
  <si>
    <t>frequentist Multistage degree 1 v1.1</t>
  </si>
  <si>
    <t>P[dose] = g + (1-g)*[1-exp(-b*dose^a)]</t>
  </si>
  <si>
    <t>frequentist Weibull v1.1</t>
  </si>
  <si>
    <t>P[dose] = 1/[1+exp(-a-b*dose)]</t>
  </si>
  <si>
    <t>frequentist Logistic v1.1</t>
  </si>
  <si>
    <t>P[dose] = g+(1-g) * CumNorm(a+b*Log(Dose))</t>
  </si>
  <si>
    <t>frequentist Log-Probit v1.1</t>
  </si>
  <si>
    <t>P[dose] = CumNorm(a+b*Dose)</t>
  </si>
  <si>
    <t>frequentist Probit v1.1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</si>
  <si>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</si>
  <si>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frequentist</t>
  </si>
  <si>
    <t>Restricted</t>
  </si>
  <si>
    <t>Multistage Degree 4</t>
  </si>
  <si>
    <t>Multistage Degree 3</t>
  </si>
  <si>
    <t>Multistage Degree 2</t>
  </si>
  <si>
    <t>Multistage Degree 1</t>
  </si>
  <si>
    <t>Unrestricted</t>
  </si>
  <si>
    <t>BMD computation failed; lower limit includes zero_x000D_
BMD not estimated_x000D_
BMDL not estimated</t>
  </si>
  <si>
    <t>Unusable</t>
  </si>
  <si>
    <t>_x000D_
BMD higher than maximum dose</t>
  </si>
  <si>
    <t>Viable - Alternate</t>
  </si>
  <si>
    <t>Viable - Recommended</t>
  </si>
  <si>
    <t>Lowest AIC_x000D_
_x000D_
BMD higher than maximum dose</t>
  </si>
  <si>
    <t>Standard Excel tools can be used to expand or modify graphs</t>
  </si>
  <si>
    <t>Color Key</t>
  </si>
  <si>
    <t>Recommended frequentist model</t>
  </si>
  <si>
    <t>Model averaging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</si>
</sst>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4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7" borderId="0" xfId="0" applyFill="1"/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12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5" fillId="9" borderId="14" xfId="0" applyFont="1" applyFill="1" applyBorder="1" applyAlignment="1">
      <alignment horizontal="center" wrapText="1"/>
    </xf>
    <xf numFmtId="0" fontId="5" fillId="9" borderId="1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12" fillId="0" borderId="1" xfId="1" applyFill="1" applyBorder="1" applyAlignment="1">
      <alignment horizontal="center" wrapText="1"/>
    </xf>
    <xf numFmtId="0" fontId="12" fillId="11" borderId="1" xfId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0" borderId="0" xfId="0" applyFont="1" applyFill="1"/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Dichotomous Hill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7.6821964714344131E-10</c:v>
              </c:pt>
              <c:pt idx="1">
                <c:v>7.682196513781512E-10</c:v>
              </c:pt>
              <c:pt idx="2">
                <c:v>7.6829213586153915E-10</c:v>
              </c:pt>
              <c:pt idx="3">
                <c:v>7.8993055697635955E-10</c:v>
              </c:pt>
              <c:pt idx="4">
                <c:v>2.0090636051721887E-9</c:v>
              </c:pt>
              <c:pt idx="5">
                <c:v>2.9382470842258291E-8</c:v>
              </c:pt>
              <c:pt idx="6">
                <c:v>3.7240747861432372E-7</c:v>
              </c:pt>
              <c:pt idx="7">
                <c:v>3.2485234984248978E-6</c:v>
              </c:pt>
              <c:pt idx="8">
                <c:v>2.123228897453739E-5</c:v>
              </c:pt>
              <c:pt idx="9">
                <c:v>1.1106522096209569E-4</c:v>
              </c:pt>
              <c:pt idx="10">
                <c:v>4.8510214147475883E-4</c:v>
              </c:pt>
              <c:pt idx="11">
                <c:v>1.8043608287024073E-3</c:v>
              </c:pt>
              <c:pt idx="12">
                <c:v>5.6491976004166694E-3</c:v>
              </c:pt>
              <c:pt idx="13">
                <c:v>1.4119498431523951E-2</c:v>
              </c:pt>
              <c:pt idx="14">
                <c:v>2.6447093902167759E-2</c:v>
              </c:pt>
              <c:pt idx="15">
                <c:v>3.7535343956020213E-2</c:v>
              </c:pt>
              <c:pt idx="16">
                <c:v>4.4296021470245986E-2</c:v>
              </c:pt>
              <c:pt idx="17">
                <c:v>4.7624599615816228E-2</c:v>
              </c:pt>
              <c:pt idx="18">
                <c:v>4.9140374667804299E-2</c:v>
              </c:pt>
              <c:pt idx="19">
                <c:v>4.9824639211602774E-2</c:v>
              </c:pt>
              <c:pt idx="20">
                <c:v>5.0139637575191451E-2</c:v>
              </c:pt>
              <c:pt idx="21">
                <c:v>5.0288946443495887E-2</c:v>
              </c:pt>
              <c:pt idx="22">
                <c:v>5.0361974409094588E-2</c:v>
              </c:pt>
              <c:pt idx="23">
                <c:v>5.0398805013758138E-2</c:v>
              </c:pt>
              <c:pt idx="24">
                <c:v>5.0417925549231954E-2</c:v>
              </c:pt>
              <c:pt idx="25">
                <c:v>5.0428123289865921E-2</c:v>
              </c:pt>
              <c:pt idx="26">
                <c:v>5.0433699915125987E-2</c:v>
              </c:pt>
              <c:pt idx="27">
                <c:v>5.0436821018861801E-2</c:v>
              </c:pt>
              <c:pt idx="28">
                <c:v>5.0438605810852542E-2</c:v>
              </c:pt>
              <c:pt idx="29">
                <c:v>5.0439647051292391E-2</c:v>
              </c:pt>
              <c:pt idx="30">
                <c:v>5.0440265926496877E-2</c:v>
              </c:pt>
              <c:pt idx="31">
                <c:v>5.0440640214186615E-2</c:v>
              </c:pt>
              <c:pt idx="32">
                <c:v>5.0440870290069939E-2</c:v>
              </c:pt>
              <c:pt idx="33">
                <c:v>5.0441013891106577E-2</c:v>
              </c:pt>
              <c:pt idx="34">
                <c:v>5.0441104811805949E-2</c:v>
              </c:pt>
              <c:pt idx="35">
                <c:v>5.0441163158987695E-2</c:v>
              </c:pt>
              <c:pt idx="36">
                <c:v>5.0441201081192093E-2</c:v>
              </c:pt>
              <c:pt idx="37">
                <c:v>5.044122602578828E-2</c:v>
              </c:pt>
              <c:pt idx="38">
                <c:v>5.0441242621130297E-2</c:v>
              </c:pt>
              <c:pt idx="39">
                <c:v>5.0441253781092647E-2</c:v>
              </c:pt>
              <c:pt idx="40">
                <c:v>5.0441261362783547E-2</c:v>
              </c:pt>
              <c:pt idx="41">
                <c:v>5.0441266563633444E-2</c:v>
              </c:pt>
              <c:pt idx="42">
                <c:v>5.0441270164291112E-2</c:v>
              </c:pt>
              <c:pt idx="43">
                <c:v>5.0441272679057902E-2</c:v>
              </c:pt>
              <c:pt idx="44">
                <c:v>5.0441274450163359E-2</c:v>
              </c:pt>
              <c:pt idx="45">
                <c:v>5.0441275707514409E-2</c:v>
              </c:pt>
              <c:pt idx="46">
                <c:v>5.0441276606970044E-2</c:v>
              </c:pt>
              <c:pt idx="47">
                <c:v>5.0441277255111459E-2</c:v>
              </c:pt>
              <c:pt idx="48">
                <c:v>5.0441277725429452E-2</c:v>
              </c:pt>
              <c:pt idx="49">
                <c:v>5.044127806900215E-2</c:v>
              </c:pt>
              <c:pt idx="50">
                <c:v>5.0441278321601467E-2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4C8E-4D85-BDE9-40658DBDA47B}"/>
            </c:ext>
          </c:extLst>
        </c:ser>
        <c:ser>
          <c:idx val="2"/>
          <c:order val="2"/>
          <c:tx>
            <c:v>Frequentist Gamma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1.6390513777050501E-8</c:v>
              </c:pt>
              <c:pt idx="1">
                <c:v>1.6390513777050501E-8</c:v>
              </c:pt>
              <c:pt idx="2">
                <c:v>1.4974850581349981E-3</c:v>
              </c:pt>
              <c:pt idx="3">
                <c:v>2.3730177029099744E-3</c:v>
              </c:pt>
              <c:pt idx="4">
                <c:v>3.2888427142356508E-3</c:v>
              </c:pt>
              <c:pt idx="5">
                <c:v>4.2354228598596687E-3</c:v>
              </c:pt>
              <c:pt idx="6">
                <c:v>5.2069128116060048E-3</c:v>
              </c:pt>
              <c:pt idx="7">
                <c:v>6.199328036956356E-3</c:v>
              </c:pt>
              <c:pt idx="8">
                <c:v>7.2097626231914817E-3</c:v>
              </c:pt>
              <c:pt idx="9">
                <c:v>8.2359952950636656E-3</c:v>
              </c:pt>
              <c:pt idx="10">
                <c:v>9.2762681676107524E-3</c:v>
              </c:pt>
              <c:pt idx="11">
                <c:v>1.0329152431632651E-2</c:v>
              </c:pt>
              <c:pt idx="12">
                <c:v>1.1393461868469637E-2</c:v>
              </c:pt>
              <c:pt idx="13">
                <c:v>1.2468194529253058E-2</c:v>
              </c:pt>
              <c:pt idx="14">
                <c:v>1.3552491913135119E-2</c:v>
              </c:pt>
              <c:pt idx="15">
                <c:v>1.4645609501895751E-2</c:v>
              </c:pt>
              <c:pt idx="16">
                <c:v>1.5746894935543154E-2</c:v>
              </c:pt>
              <c:pt idx="17">
                <c:v>1.685577148804001E-2</c:v>
              </c:pt>
              <c:pt idx="18">
                <c:v>1.797172531644892E-2</c:v>
              </c:pt>
              <c:pt idx="19">
                <c:v>1.9094295457814995E-2</c:v>
              </c:pt>
              <c:pt idx="20">
                <c:v>2.0223065866732341E-2</c:v>
              </c:pt>
              <c:pt idx="21">
                <c:v>2.1357658995061049E-2</c:v>
              </c:pt>
              <c:pt idx="22">
                <c:v>2.2497730555198357E-2</c:v>
              </c:pt>
              <c:pt idx="23">
                <c:v>2.3642965204338361E-2</c:v>
              </c:pt>
              <c:pt idx="24">
                <c:v>2.4793072954378048E-2</c:v>
              </c:pt>
              <c:pt idx="25">
                <c:v>2.5947786160036665E-2</c:v>
              </c:pt>
              <c:pt idx="26">
                <c:v>2.7106856972452943E-2</c:v>
              </c:pt>
              <c:pt idx="27">
                <c:v>2.8270055171028229E-2</c:v>
              </c:pt>
              <c:pt idx="28">
                <c:v>2.9437166305279056E-2</c:v>
              </c:pt>
              <c:pt idx="29">
                <c:v>3.0607990092787776E-2</c:v>
              </c:pt>
              <c:pt idx="30">
                <c:v>3.178233903026359E-2</c:v>
              </c:pt>
              <c:pt idx="31">
                <c:v>3.2960037183144268E-2</c:v>
              </c:pt>
              <c:pt idx="32">
                <c:v>3.4140919125718698E-2</c:v>
              </c:pt>
              <c:pt idx="33">
                <c:v>3.5324829008891223E-2</c:v>
              </c:pt>
              <c:pt idx="34">
                <c:v>3.651161973677975E-2</c:v>
              </c:pt>
              <c:pt idx="35">
                <c:v>3.7701152236585524E-2</c:v>
              </c:pt>
              <c:pt idx="36">
                <c:v>3.889329480878196E-2</c:v>
              </c:pt>
              <c:pt idx="37">
                <c:v>4.0087922546781514E-2</c:v>
              </c:pt>
              <c:pt idx="38">
                <c:v>4.1284916816956313E-2</c:v>
              </c:pt>
              <c:pt idx="39">
                <c:v>4.2484164791299489E-2</c:v>
              </c:pt>
              <c:pt idx="40">
                <c:v>4.3685559026171175E-2</c:v>
              </c:pt>
              <c:pt idx="41">
                <c:v>4.4888997081535188E-2</c:v>
              </c:pt>
              <c:pt idx="42">
                <c:v>4.6094381175893054E-2</c:v>
              </c:pt>
              <c:pt idx="43">
                <c:v>4.7301617872788804E-2</c:v>
              </c:pt>
              <c:pt idx="44">
                <c:v>4.8510617795322959E-2</c:v>
              </c:pt>
              <c:pt idx="45">
                <c:v>4.9721295365586352E-2</c:v>
              </c:pt>
              <c:pt idx="46">
                <c:v>5.0933568566327352E-2</c:v>
              </c:pt>
              <c:pt idx="47">
                <c:v>5.2147358722508856E-2</c:v>
              </c:pt>
              <c:pt idx="48">
                <c:v>5.336259030070245E-2</c:v>
              </c:pt>
              <c:pt idx="49">
                <c:v>5.4579190724517605E-2</c:v>
              </c:pt>
              <c:pt idx="50">
                <c:v>5.5797090204480461E-2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4C8E-4D85-BDE9-40658DBDA47B}"/>
            </c:ext>
          </c:extLst>
        </c:ser>
        <c:ser>
          <c:idx val="3"/>
          <c:order val="3"/>
          <c:tx>
            <c:v>Frequentist Log-Logistic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6.877740729155931E-4</c:v>
              </c:pt>
              <c:pt idx="2">
                <c:v>1.5120309531401739E-3</c:v>
              </c:pt>
              <c:pt idx="3">
                <c:v>2.3961357966291105E-3</c:v>
              </c:pt>
              <c:pt idx="4">
                <c:v>3.3208504969257984E-3</c:v>
              </c:pt>
              <c:pt idx="5">
                <c:v>4.2764728830050154E-3</c:v>
              </c:pt>
              <c:pt idx="6">
                <c:v>5.2570385996405155E-3</c:v>
              </c:pt>
              <c:pt idx="7">
                <c:v>6.2584696456338667E-3</c:v>
              </c:pt>
              <c:pt idx="8">
                <c:v>7.2777829396847528E-3</c:v>
              </c:pt>
              <c:pt idx="9">
                <c:v>8.3126913778526074E-3</c:v>
              </c:pt>
              <c:pt idx="10">
                <c:v>9.3613796269849409E-3</c:v>
              </c:pt>
              <c:pt idx="11">
                <c:v>1.042236790376988E-2</c:v>
              </c:pt>
              <c:pt idx="12">
                <c:v>1.1494424188576165E-2</c:v>
              </c:pt>
              <c:pt idx="13">
                <c:v>1.257650497619549E-2</c:v>
              </c:pt>
              <c:pt idx="14">
                <c:v>1.3667713767120129E-2</c:v>
              </c:pt>
              <c:pt idx="15">
                <c:v>1.4767271078735445E-2</c:v>
              </c:pt>
              <c:pt idx="16">
                <c:v>1.5874492212216804E-2</c:v>
              </c:pt>
              <c:pt idx="17">
                <c:v>1.6988770402441671E-2</c:v>
              </c:pt>
              <c:pt idx="18">
                <c:v>1.8109563802754892E-2</c:v>
              </c:pt>
              <c:pt idx="19">
                <c:v>1.9236385264006204E-2</c:v>
              </c:pt>
              <c:pt idx="20">
                <c:v>2.0368794190198391E-2</c:v>
              </c:pt>
              <c:pt idx="21">
                <c:v>2.1506389964488389E-2</c:v>
              </c:pt>
              <c:pt idx="22">
                <c:v>2.2648806581211104E-2</c:v>
              </c:pt>
              <c:pt idx="23">
                <c:v>2.3795708217028505E-2</c:v>
              </c:pt>
              <c:pt idx="24">
                <c:v>2.4946785542539474E-2</c:v>
              </c:pt>
              <c:pt idx="25">
                <c:v>2.6101752624331998E-2</c:v>
              </c:pt>
              <c:pt idx="26">
                <c:v>2.7260344302705873E-2</c:v>
              </c:pt>
              <c:pt idx="27">
                <c:v>2.8422313956211934E-2</c:v>
              </c:pt>
              <c:pt idx="28">
                <c:v>2.9587431583463972E-2</c:v>
              </c:pt>
              <c:pt idx="29">
                <c:v>3.0755482147250678E-2</c:v>
              </c:pt>
              <c:pt idx="30">
                <c:v>3.192626413708867E-2</c:v>
              </c:pt>
              <c:pt idx="31">
                <c:v>3.309958831492666E-2</c:v>
              </c:pt>
              <c:pt idx="32">
                <c:v>3.4275276615381274E-2</c:v>
              </c:pt>
              <c:pt idx="33">
                <c:v>3.5453161177123001E-2</c:v>
              </c:pt>
              <c:pt idx="34">
                <c:v>3.6633083486178525E-2</c:v>
              </c:pt>
              <c:pt idx="35">
                <c:v>3.7814893615227538E-2</c:v>
              </c:pt>
              <c:pt idx="36">
                <c:v>3.8998449545633584E-2</c:v>
              </c:pt>
              <c:pt idx="37">
                <c:v>4.0183616561102142E-2</c:v>
              </c:pt>
              <c:pt idx="38">
                <c:v>4.1370266703615717E-2</c:v>
              </c:pt>
              <c:pt idx="39">
                <c:v>4.2558278283733091E-2</c:v>
              </c:pt>
              <c:pt idx="40">
                <c:v>4.3747535438525359E-2</c:v>
              </c:pt>
              <c:pt idx="41">
                <c:v>4.493792773140471E-2</c:v>
              </c:pt>
              <c:pt idx="42">
                <c:v>4.6129349788919624E-2</c:v>
              </c:pt>
              <c:pt idx="43">
                <c:v>4.7321700970274563E-2</c:v>
              </c:pt>
              <c:pt idx="44">
                <c:v>4.8514885065908411E-2</c:v>
              </c:pt>
              <c:pt idx="45">
                <c:v>4.9708810021952363E-2</c:v>
              </c:pt>
              <c:pt idx="46">
                <c:v>5.0903387687799513E-2</c:v>
              </c:pt>
              <c:pt idx="47">
                <c:v>5.2098533584368834E-2</c:v>
              </c:pt>
              <c:pt idx="48">
                <c:v>5.3294166690947914E-2</c:v>
              </c:pt>
              <c:pt idx="49">
                <c:v>5.4490209248753183E-2</c:v>
              </c:pt>
              <c:pt idx="50">
                <c:v>5.5686586579569562E-2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4C8E-4D85-BDE9-40658DBDA47B}"/>
            </c:ext>
          </c:extLst>
        </c:ser>
        <c:ser>
          <c:idx val="4"/>
          <c:order val="4"/>
          <c:tx>
            <c:v>Frequentist Multistage Degree 4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1.0791741207815877E-3</c:v>
              </c:pt>
              <c:pt idx="2">
                <c:v>2.1571684276543435E-3</c:v>
              </c:pt>
              <c:pt idx="3">
                <c:v>3.2339994073688934E-3</c:v>
              </c:pt>
              <c:pt idx="4">
                <c:v>4.3096683153401013E-3</c:v>
              </c:pt>
              <c:pt idx="5">
                <c:v>5.3841764056280252E-3</c:v>
              </c:pt>
              <c:pt idx="6">
                <c:v>6.457524930939474E-3</c:v>
              </c:pt>
              <c:pt idx="7">
                <c:v>7.5297151426292263E-3</c:v>
              </c:pt>
              <c:pt idx="8">
                <c:v>8.6007482907016954E-3</c:v>
              </c:pt>
              <c:pt idx="9">
                <c:v>9.6706256238125992E-3</c:v>
              </c:pt>
              <c:pt idx="10">
                <c:v>1.0739348389269727E-2</c:v>
              </c:pt>
              <c:pt idx="11">
                <c:v>1.1806917833035287E-2</c:v>
              </c:pt>
              <c:pt idx="12">
                <c:v>1.2873335199726332E-2</c:v>
              </c:pt>
              <c:pt idx="13">
                <c:v>1.3938601732617441E-2</c:v>
              </c:pt>
              <c:pt idx="14">
                <c:v>1.5002718673640817E-2</c:v>
              </c:pt>
              <c:pt idx="15">
                <c:v>1.606568726338907E-2</c:v>
              </c:pt>
              <c:pt idx="16">
                <c:v>1.7127508741115547E-2</c:v>
              </c:pt>
              <c:pt idx="17">
                <c:v>1.8188184344736444E-2</c:v>
              </c:pt>
              <c:pt idx="18">
                <c:v>1.9247715310832022E-2</c:v>
              </c:pt>
              <c:pt idx="19">
                <c:v>2.0306102874648062E-2</c:v>
              </c:pt>
              <c:pt idx="20">
                <c:v>2.1363348270097293E-2</c:v>
              </c:pt>
              <c:pt idx="21">
                <c:v>2.2419452729760841E-2</c:v>
              </c:pt>
              <c:pt idx="22">
                <c:v>2.3474417484889792E-2</c:v>
              </c:pt>
              <c:pt idx="23">
                <c:v>2.4528243765406403E-2</c:v>
              </c:pt>
              <c:pt idx="24">
                <c:v>2.5580932799905767E-2</c:v>
              </c:pt>
              <c:pt idx="25">
                <c:v>2.6632485815657039E-2</c:v>
              </c:pt>
              <c:pt idx="26">
                <c:v>2.7682904038604777E-2</c:v>
              </c:pt>
              <c:pt idx="27">
                <c:v>2.8732188693371023E-2</c:v>
              </c:pt>
              <c:pt idx="28">
                <c:v>2.9780341003255779E-2</c:v>
              </c:pt>
              <c:pt idx="29">
                <c:v>3.082736219023921E-2</c:v>
              </c:pt>
              <c:pt idx="30">
                <c:v>3.1873253474982648E-2</c:v>
              </c:pt>
              <c:pt idx="31">
                <c:v>3.2918016076830148E-2</c:v>
              </c:pt>
              <c:pt idx="32">
                <c:v>3.3961651213809917E-2</c:v>
              </c:pt>
              <c:pt idx="33">
                <c:v>3.500416010263567E-2</c:v>
              </c:pt>
              <c:pt idx="34">
                <c:v>3.6045543958708279E-2</c:v>
              </c:pt>
              <c:pt idx="35">
                <c:v>3.7085803996116669E-2</c:v>
              </c:pt>
              <c:pt idx="36">
                <c:v>3.8124941427639808E-2</c:v>
              </c:pt>
              <c:pt idx="37">
                <c:v>3.9162957464747933E-2</c:v>
              </c:pt>
              <c:pt idx="38">
                <c:v>4.0199853317603777E-2</c:v>
              </c:pt>
              <c:pt idx="39">
                <c:v>4.1235630195064113E-2</c:v>
              </c:pt>
              <c:pt idx="40">
                <c:v>4.2270289304681206E-2</c:v>
              </c:pt>
              <c:pt idx="41">
                <c:v>4.3303831852704242E-2</c:v>
              </c:pt>
              <c:pt idx="42">
                <c:v>4.4336259044080568E-2</c:v>
              </c:pt>
              <c:pt idx="43">
                <c:v>4.5367572082457237E-2</c:v>
              </c:pt>
              <c:pt idx="44">
                <c:v>4.6397772170182351E-2</c:v>
              </c:pt>
              <c:pt idx="45">
                <c:v>4.7426860508306579E-2</c:v>
              </c:pt>
              <c:pt idx="46">
                <c:v>4.845483829658432E-2</c:v>
              </c:pt>
              <c:pt idx="47">
                <c:v>4.9481706733475551E-2</c:v>
              </c:pt>
              <c:pt idx="48">
                <c:v>5.0507467016146397E-2</c:v>
              </c:pt>
              <c:pt idx="49">
                <c:v>5.1532120340471686E-2</c:v>
              </c:pt>
              <c:pt idx="50">
                <c:v>5.2555667901035046E-2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4C8E-4D85-BDE9-40658DBDA47B}"/>
            </c:ext>
          </c:extLst>
        </c:ser>
        <c:ser>
          <c:idx val="5"/>
          <c:order val="5"/>
          <c:tx>
            <c:v>Frequentist Multistage Degree 3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1.079174106629908E-3</c:v>
              </c:pt>
              <c:pt idx="2">
                <c:v>2.1571683993816264E-3</c:v>
              </c:pt>
              <c:pt idx="3">
                <c:v>3.2339993650055592E-3</c:v>
              </c:pt>
              <c:pt idx="4">
                <c:v>4.3096682589165696E-3</c:v>
              </c:pt>
              <c:pt idx="5">
                <c:v>5.384176335174717E-3</c:v>
              </c:pt>
              <c:pt idx="6">
                <c:v>6.4575248464866977E-3</c:v>
              </c:pt>
              <c:pt idx="7">
                <c:v>7.5297150442072908E-3</c:v>
              </c:pt>
              <c:pt idx="8">
                <c:v>8.6007481783409098E-3</c:v>
              </c:pt>
              <c:pt idx="9">
                <c:v>9.6706254975431616E-3</c:v>
              </c:pt>
              <c:pt idx="10">
                <c:v>1.0739348249121726E-2</c:v>
              </c:pt>
              <c:pt idx="11">
                <c:v>1.1806917679038806E-2</c:v>
              </c:pt>
              <c:pt idx="12">
                <c:v>1.2873335031911574E-2</c:v>
              </c:pt>
              <c:pt idx="13">
                <c:v>1.3938601551014155E-2</c:v>
              </c:pt>
              <c:pt idx="14">
                <c:v>1.5002718478279203E-2</c:v>
              </c:pt>
              <c:pt idx="15">
                <c:v>1.6065687054298994E-2</c:v>
              </c:pt>
              <c:pt idx="16">
                <c:v>1.7127508518326763E-2</c:v>
              </c:pt>
              <c:pt idx="17">
                <c:v>1.8188184108278816E-2</c:v>
              </c:pt>
              <c:pt idx="18">
                <c:v>1.9247715060735308E-2</c:v>
              </c:pt>
              <c:pt idx="19">
                <c:v>2.0306102610941897E-2</c:v>
              </c:pt>
              <c:pt idx="20">
                <c:v>2.1363347992811435E-2</c:v>
              </c:pt>
              <c:pt idx="21">
                <c:v>2.2419452438924934E-2</c:v>
              </c:pt>
              <c:pt idx="22">
                <c:v>2.3474417180533367E-2</c:v>
              </c:pt>
              <c:pt idx="23">
                <c:v>2.4528243447558992E-2</c:v>
              </c:pt>
              <c:pt idx="24">
                <c:v>2.5580932468596791E-2</c:v>
              </c:pt>
              <c:pt idx="25">
                <c:v>2.6632485470915922E-2</c:v>
              </c:pt>
              <c:pt idx="26">
                <c:v>2.7682903680460932E-2</c:v>
              </c:pt>
              <c:pt idx="27">
                <c:v>2.8732188321853765E-2</c:v>
              </c:pt>
              <c:pt idx="28">
                <c:v>2.9780340618394418E-2</c:v>
              </c:pt>
              <c:pt idx="29">
                <c:v>3.0827361792062948E-2</c:v>
              </c:pt>
              <c:pt idx="30">
                <c:v>3.1873253063520679E-2</c:v>
              </c:pt>
              <c:pt idx="31">
                <c:v>3.2918015652111672E-2</c:v>
              </c:pt>
              <c:pt idx="32">
                <c:v>3.3961650775863911E-2</c:v>
              </c:pt>
              <c:pt idx="33">
                <c:v>3.5004159651491333E-2</c:v>
              </c:pt>
              <c:pt idx="34">
                <c:v>3.6045543494394365E-2</c:v>
              </c:pt>
              <c:pt idx="35">
                <c:v>3.7085803518662266E-2</c:v>
              </c:pt>
              <c:pt idx="36">
                <c:v>3.8124940937073894E-2</c:v>
              </c:pt>
              <c:pt idx="37">
                <c:v>3.9162956961099268E-2</c:v>
              </c:pt>
              <c:pt idx="38">
                <c:v>4.0199852800901215E-2</c:v>
              </c:pt>
              <c:pt idx="39">
                <c:v>4.1235629665336414E-2</c:v>
              </c:pt>
              <c:pt idx="40">
                <c:v>4.2270288761957014E-2</c:v>
              </c:pt>
              <c:pt idx="41">
                <c:v>4.3303831297012312E-2</c:v>
              </c:pt>
              <c:pt idx="42">
                <c:v>4.4336258475449433E-2</c:v>
              </c:pt>
              <c:pt idx="43">
                <c:v>4.5367571500915548E-2</c:v>
              </c:pt>
              <c:pt idx="44">
                <c:v>4.6397771575758626E-2</c:v>
              </c:pt>
              <c:pt idx="45">
                <c:v>4.7426859901029246E-2</c:v>
              </c:pt>
              <c:pt idx="46">
                <c:v>4.8454837676481913E-2</c:v>
              </c:pt>
              <c:pt idx="47">
                <c:v>4.9481706100576381E-2</c:v>
              </c:pt>
              <c:pt idx="48">
                <c:v>5.0507466370478774E-2</c:v>
              </c:pt>
              <c:pt idx="49">
                <c:v>5.153211968206392E-2</c:v>
              </c:pt>
              <c:pt idx="50">
                <c:v>5.2555667229915455E-2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4C8E-4D85-BDE9-40658DBDA47B}"/>
            </c:ext>
          </c:extLst>
        </c:ser>
        <c:ser>
          <c:idx val="6"/>
          <c:order val="6"/>
          <c:tx>
            <c:v>Frequentist Multistage Degree 2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1.0791741120012778E-3</c:v>
              </c:pt>
              <c:pt idx="2">
                <c:v>2.1571684101127091E-3</c:v>
              </c:pt>
              <c:pt idx="3">
                <c:v>3.2339993810848078E-3</c:v>
              </c:pt>
              <c:pt idx="4">
                <c:v>4.3096682803324378E-3</c:v>
              </c:pt>
              <c:pt idx="5">
                <c:v>5.38417636191577E-3</c:v>
              </c:pt>
              <c:pt idx="6">
                <c:v>6.457524878541278E-3</c:v>
              </c:pt>
              <c:pt idx="7">
                <c:v>7.5297150815639641E-3</c:v>
              </c:pt>
              <c:pt idx="8">
                <c:v>8.6007482209881289E-3</c:v>
              </c:pt>
              <c:pt idx="9">
                <c:v>9.6706255454694894E-3</c:v>
              </c:pt>
              <c:pt idx="10">
                <c:v>1.073934830231584E-2</c:v>
              </c:pt>
              <c:pt idx="11">
                <c:v>1.1806917737489051E-2</c:v>
              </c:pt>
              <c:pt idx="12">
                <c:v>1.2873335095606621E-2</c:v>
              </c:pt>
              <c:pt idx="13">
                <c:v>1.3938601619942795E-2</c:v>
              </c:pt>
              <c:pt idx="14">
                <c:v>1.5002718552429888E-2</c:v>
              </c:pt>
              <c:pt idx="15">
                <c:v>1.6065687133660401E-2</c:v>
              </c:pt>
              <c:pt idx="16">
                <c:v>1.7127508602887677E-2</c:v>
              </c:pt>
              <c:pt idx="17">
                <c:v>1.8188184198027799E-2</c:v>
              </c:pt>
              <c:pt idx="18">
                <c:v>1.9247715155661038E-2</c:v>
              </c:pt>
              <c:pt idx="19">
                <c:v>2.0306102711033166E-2</c:v>
              </c:pt>
              <c:pt idx="20">
                <c:v>2.1363348098057025E-2</c:v>
              </c:pt>
              <c:pt idx="21">
                <c:v>2.2419452549313521E-2</c:v>
              </c:pt>
              <c:pt idx="22">
                <c:v>2.3474417296053738E-2</c:v>
              </c:pt>
              <c:pt idx="23">
                <c:v>2.4528243568199933E-2</c:v>
              </c:pt>
              <c:pt idx="24">
                <c:v>2.558093259434709E-2</c:v>
              </c:pt>
              <c:pt idx="25">
                <c:v>2.6632485601764472E-2</c:v>
              </c:pt>
              <c:pt idx="26">
                <c:v>2.768290381639664E-2</c:v>
              </c:pt>
              <c:pt idx="27">
                <c:v>2.8732188462865411E-2</c:v>
              </c:pt>
              <c:pt idx="28">
                <c:v>2.9780340764470902E-2</c:v>
              </c:pt>
              <c:pt idx="29">
                <c:v>3.0827361943193164E-2</c:v>
              </c:pt>
              <c:pt idx="30">
                <c:v>3.1873253219693642E-2</c:v>
              </c:pt>
              <c:pt idx="31">
                <c:v>3.2918015813316159E-2</c:v>
              </c:pt>
              <c:pt idx="32">
                <c:v>3.3961650942088938E-2</c:v>
              </c:pt>
              <c:pt idx="33">
                <c:v>3.5004159822725908E-2</c:v>
              </c:pt>
              <c:pt idx="34">
                <c:v>3.6045543670627504E-2</c:v>
              </c:pt>
              <c:pt idx="35">
                <c:v>3.7085803699882972E-2</c:v>
              </c:pt>
              <c:pt idx="36">
                <c:v>3.8124941123271174E-2</c:v>
              </c:pt>
              <c:pt idx="37">
                <c:v>3.9162957152262236E-2</c:v>
              </c:pt>
              <c:pt idx="38">
                <c:v>4.0199852997018781E-2</c:v>
              </c:pt>
              <c:pt idx="39">
                <c:v>4.1235629866397804E-2</c:v>
              </c:pt>
              <c:pt idx="40">
                <c:v>4.227028896795134E-2</c:v>
              </c:pt>
              <c:pt idx="41">
                <c:v>4.3303831507928478E-2</c:v>
              </c:pt>
              <c:pt idx="42">
                <c:v>4.4336258691276789E-2</c:v>
              </c:pt>
              <c:pt idx="43">
                <c:v>4.5367571721643199E-2</c:v>
              </c:pt>
              <c:pt idx="44">
                <c:v>4.6397771801375699E-2</c:v>
              </c:pt>
              <c:pt idx="45">
                <c:v>4.7426860131525091E-2</c:v>
              </c:pt>
              <c:pt idx="46">
                <c:v>4.845483791184553E-2</c:v>
              </c:pt>
              <c:pt idx="47">
                <c:v>4.9481706340797002E-2</c:v>
              </c:pt>
              <c:pt idx="48">
                <c:v>5.0507466615545851E-2</c:v>
              </c:pt>
              <c:pt idx="49">
                <c:v>5.1532119931966575E-2</c:v>
              </c:pt>
              <c:pt idx="50">
                <c:v>5.2555667484642909E-2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4C8E-4D85-BDE9-40658DBDA47B}"/>
            </c:ext>
          </c:extLst>
        </c:ser>
        <c:ser>
          <c:idx val="7"/>
          <c:order val="7"/>
          <c:tx>
            <c:v>Frequentist Multistage Degree 1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1.5870849445234E-8</c:v>
              </c:pt>
              <c:pt idx="1">
                <c:v>1.0791747653057765E-3</c:v>
              </c:pt>
              <c:pt idx="2">
                <c:v>2.1571690758240987E-3</c:v>
              </c:pt>
              <c:pt idx="3">
                <c:v>3.2340000591756339E-3</c:v>
              </c:pt>
              <c:pt idx="4">
                <c:v>4.3096689707752458E-3</c:v>
              </c:pt>
              <c:pt idx="5">
                <c:v>5.3841770646829929E-3</c:v>
              </c:pt>
              <c:pt idx="6">
                <c:v>6.4575255936055705E-3</c:v>
              </c:pt>
              <c:pt idx="7">
                <c:v>7.5297158088979792E-3</c:v>
              </c:pt>
              <c:pt idx="8">
                <c:v>8.6007489605646314E-3</c:v>
              </c:pt>
              <c:pt idx="9">
                <c:v>9.6706262972610212E-3</c:v>
              </c:pt>
              <c:pt idx="10">
                <c:v>1.0739349066295274E-2</c:v>
              </c:pt>
              <c:pt idx="11">
                <c:v>1.1806918513629257E-2</c:v>
              </c:pt>
              <c:pt idx="12">
                <c:v>1.2873335883880363E-2</c:v>
              </c:pt>
              <c:pt idx="13">
                <c:v>1.3938602420323054E-2</c:v>
              </c:pt>
              <c:pt idx="14">
                <c:v>1.5002719364889644E-2</c:v>
              </c:pt>
              <c:pt idx="15">
                <c:v>1.6065687958172519E-2</c:v>
              </c:pt>
              <c:pt idx="16">
                <c:v>1.7127509439425252E-2</c:v>
              </c:pt>
              <c:pt idx="17">
                <c:v>1.8188185046563925E-2</c:v>
              </c:pt>
              <c:pt idx="18">
                <c:v>1.9247716016168911E-2</c:v>
              </c:pt>
              <c:pt idx="19">
                <c:v>2.0306103583485984E-2</c:v>
              </c:pt>
              <c:pt idx="20">
                <c:v>2.1363348982427768E-2</c:v>
              </c:pt>
              <c:pt idx="21">
                <c:v>2.2419453445575607E-2</c:v>
              </c:pt>
              <c:pt idx="22">
                <c:v>2.3474418204180475E-2</c:v>
              </c:pt>
              <c:pt idx="23">
                <c:v>2.4528244488164739E-2</c:v>
              </c:pt>
              <c:pt idx="24">
                <c:v>2.558093352612327E-2</c:v>
              </c:pt>
              <c:pt idx="25">
                <c:v>2.6632486545325445E-2</c:v>
              </c:pt>
              <c:pt idx="26">
                <c:v>2.7682904771715929E-2</c:v>
              </c:pt>
              <c:pt idx="27">
                <c:v>2.8732189429916549E-2</c:v>
              </c:pt>
              <c:pt idx="28">
                <c:v>2.9780341743227409E-2</c:v>
              </c:pt>
              <c:pt idx="29">
                <c:v>3.0827362933628786E-2</c:v>
              </c:pt>
              <c:pt idx="30">
                <c:v>3.1873254221781798E-2</c:v>
              </c:pt>
              <c:pt idx="31">
                <c:v>3.2918016827030702E-2</c:v>
              </c:pt>
              <c:pt idx="32">
                <c:v>3.3961651967403611E-2</c:v>
              </c:pt>
              <c:pt idx="33">
                <c:v>3.5004160859614455E-2</c:v>
              </c:pt>
              <c:pt idx="34">
                <c:v>3.6045544719063773E-2</c:v>
              </c:pt>
              <c:pt idx="35">
                <c:v>3.7085804759840815E-2</c:v>
              </c:pt>
              <c:pt idx="36">
                <c:v>3.8124942194724558E-2</c:v>
              </c:pt>
              <c:pt idx="37">
                <c:v>3.9162958235185015E-2</c:v>
              </c:pt>
              <c:pt idx="38">
                <c:v>4.0199854091385032E-2</c:v>
              </c:pt>
              <c:pt idx="39">
                <c:v>4.1235630972181365E-2</c:v>
              </c:pt>
              <c:pt idx="40">
                <c:v>4.2270290085126512E-2</c:v>
              </c:pt>
              <c:pt idx="41">
                <c:v>4.330383263646944E-2</c:v>
              </c:pt>
              <c:pt idx="42">
                <c:v>4.4336259831157604E-2</c:v>
              </c:pt>
              <c:pt idx="43">
                <c:v>4.5367572872838061E-2</c:v>
              </c:pt>
              <c:pt idx="44">
                <c:v>4.6397772963858892E-2</c:v>
              </c:pt>
              <c:pt idx="45">
                <c:v>4.7426861305270782E-2</c:v>
              </c:pt>
              <c:pt idx="46">
                <c:v>4.8454839096828239E-2</c:v>
              </c:pt>
              <c:pt idx="47">
                <c:v>4.9481707536991125E-2</c:v>
              </c:pt>
              <c:pt idx="48">
                <c:v>5.0507467822925679E-2</c:v>
              </c:pt>
              <c:pt idx="49">
                <c:v>5.1532121150506503E-2</c:v>
              </c:pt>
              <c:pt idx="50">
                <c:v>5.2555668714317674E-2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4C8E-4D85-BDE9-40658DBDA47B}"/>
            </c:ext>
          </c:extLst>
        </c:ser>
        <c:ser>
          <c:idx val="8"/>
          <c:order val="8"/>
          <c:tx>
            <c:v>Frequentist Weibull Estimated Probability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7.0712366512752504E-4</c:v>
              </c:pt>
              <c:pt idx="2">
                <c:v>1.5394174118355812E-3</c:v>
              </c:pt>
              <c:pt idx="3">
                <c:v>2.426089250010931E-3</c:v>
              </c:pt>
              <c:pt idx="4">
                <c:v>3.3497095326845256E-3</c:v>
              </c:pt>
              <c:pt idx="5">
                <c:v>4.3015619210014242E-3</c:v>
              </c:pt>
              <c:pt idx="6">
                <c:v>5.2763229073061824E-3</c:v>
              </c:pt>
              <c:pt idx="7">
                <c:v>6.2703726904168424E-3</c:v>
              </c:pt>
              <c:pt idx="8">
                <c:v>7.2810762066918373E-3</c:v>
              </c:pt>
              <c:pt idx="9">
                <c:v>8.3064219872470372E-3</c:v>
              </c:pt>
              <c:pt idx="10">
                <c:v>9.3448198150192056E-3</c:v>
              </c:pt>
              <c:pt idx="11">
                <c:v>1.0394978125229791E-2</c:v>
              </c:pt>
              <c:pt idx="12">
                <c:v>1.1455825196880627E-2</c:v>
              </c:pt>
              <c:pt idx="13">
                <c:v>1.2526456088139369E-2</c:v>
              </c:pt>
              <c:pt idx="14">
                <c:v>1.3606095543234146E-2</c:v>
              </c:pt>
              <c:pt idx="15">
                <c:v>1.4694071250714914E-2</c:v>
              </c:pt>
              <c:pt idx="16">
                <c:v>1.5789794058121837E-2</c:v>
              </c:pt>
              <c:pt idx="17">
                <c:v>1.6892743006607237E-2</c:v>
              </c:pt>
              <c:pt idx="18">
                <c:v>1.8002453793636661E-2</c:v>
              </c:pt>
              <c:pt idx="19">
                <c:v>1.9118509729614968E-2</c:v>
              </c:pt>
              <c:pt idx="20">
                <c:v>2.0240534545077078E-2</c:v>
              </c:pt>
              <c:pt idx="21">
                <c:v>2.1368186595215763E-2</c:v>
              </c:pt>
              <c:pt idx="22">
                <c:v>2.250115413600684E-2</c:v>
              </c:pt>
              <c:pt idx="23">
                <c:v>2.3639151433603636E-2</c:v>
              </c:pt>
              <c:pt idx="24">
                <c:v>2.4781915529822715E-2</c:v>
              </c:pt>
              <c:pt idx="25">
                <c:v>2.5929203530086323E-2</c:v>
              </c:pt>
              <c:pt idx="26">
                <c:v>2.7080790311703625E-2</c:v>
              </c:pt>
              <c:pt idx="27">
                <c:v>2.8236466573524067E-2</c:v>
              </c:pt>
              <c:pt idx="28">
                <c:v>2.9396037165227169E-2</c:v>
              </c:pt>
              <c:pt idx="29">
                <c:v>3.0559319647500714E-2</c:v>
              </c:pt>
              <c:pt idx="30">
                <c:v>3.1726143044257582E-2</c:v>
              </c:pt>
              <c:pt idx="31">
                <c:v>3.2896346755665003E-2</c:v>
              </c:pt>
              <c:pt idx="32">
                <c:v>3.4069779606688465E-2</c:v>
              </c:pt>
              <c:pt idx="33">
                <c:v>3.5246299010504009E-2</c:v>
              </c:pt>
              <c:pt idx="34">
                <c:v>3.6425770229813151E-2</c:v>
              </c:pt>
              <c:pt idx="35">
                <c:v>3.7608065722029904E-2</c:v>
              </c:pt>
              <c:pt idx="36">
                <c:v>3.8793064556664703E-2</c:v>
              </c:pt>
              <c:pt idx="37">
                <c:v>3.9980651895140204E-2</c:v>
              </c:pt>
              <c:pt idx="38">
                <c:v>4.1170718524820259E-2</c:v>
              </c:pt>
              <c:pt idx="39">
                <c:v>4.2363160440309813E-2</c:v>
              </c:pt>
              <c:pt idx="40">
                <c:v>4.3557878466124786E-2</c:v>
              </c:pt>
              <c:pt idx="41">
                <c:v>4.4754777915700025E-2</c:v>
              </c:pt>
              <c:pt idx="42">
                <c:v>4.5953768282424257E-2</c:v>
              </c:pt>
              <c:pt idx="43">
                <c:v>4.715476295899259E-2</c:v>
              </c:pt>
              <c:pt idx="44">
                <c:v>4.8357678981874798E-2</c:v>
              </c:pt>
              <c:pt idx="45">
                <c:v>4.9562436798124089E-2</c:v>
              </c:pt>
              <c:pt idx="46">
                <c:v>5.0768960052112906E-2</c:v>
              </c:pt>
              <c:pt idx="47">
                <c:v>5.1977175390091973E-2</c:v>
              </c:pt>
              <c:pt idx="48">
                <c:v>5.3187012280728252E-2</c:v>
              </c:pt>
              <c:pt idx="49">
                <c:v>5.4398402850006029E-2</c:v>
              </c:pt>
              <c:pt idx="50">
                <c:v>5.5611281729067874E-2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4C8E-4D85-BDE9-40658DBDA47B}"/>
            </c:ext>
          </c:extLst>
        </c:ser>
        <c:ser>
          <c:idx val="9"/>
          <c:order val="9"/>
          <c:tx>
            <c:v>Frequentist Logistic Estimated Probability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3.5667661918432425E-3</c:v>
              </c:pt>
              <c:pt idx="1">
                <c:v>3.7698157776222571E-3</c:v>
              </c:pt>
              <c:pt idx="2">
                <c:v>3.9843783899317017E-3</c:v>
              </c:pt>
              <c:pt idx="3">
                <c:v>4.2111014145102196E-3</c:v>
              </c:pt>
              <c:pt idx="4">
                <c:v>4.4506680072745348E-3</c:v>
              </c:pt>
              <c:pt idx="5">
                <c:v>4.70379899660784E-3</c:v>
              </c:pt>
              <c:pt idx="6">
                <c:v>4.9712548780675124E-3</c:v>
              </c:pt>
              <c:pt idx="7">
                <c:v>5.2538379049467997E-3</c:v>
              </c:pt>
              <c:pt idx="8">
                <c:v>5.5523942781162024E-3</c:v>
              </c:pt>
              <c:pt idx="9">
                <c:v>5.8678164385391109E-3</c:v>
              </c:pt>
              <c:pt idx="10">
                <c:v>6.2010454657990318E-3</c:v>
              </c:pt>
              <c:pt idx="11">
                <c:v>6.5530735858884276E-3</c:v>
              </c:pt>
              <c:pt idx="12">
                <c:v>6.9249467913880579E-3</c:v>
              </c:pt>
              <c:pt idx="13">
                <c:v>7.3177675770051574E-3</c:v>
              </c:pt>
              <c:pt idx="14">
                <c:v>7.7326977932343031E-3</c:v>
              </c:pt>
              <c:pt idx="15">
                <c:v>8.1709616206497356E-3</c:v>
              </c:pt>
              <c:pt idx="16">
                <c:v>8.6338486670266348E-3</c:v>
              </c:pt>
              <c:pt idx="17">
                <c:v>9.1227171891136612E-3</c:v>
              </c:pt>
              <c:pt idx="18">
                <c:v>9.6389974404323762E-3</c:v>
              </c:pt>
              <c:pt idx="19">
                <c:v>1.0184195145952788E-2</c:v>
              </c:pt>
              <c:pt idx="20">
                <c:v>1.0759895103878828E-2</c:v>
              </c:pt>
              <c:pt idx="21">
                <c:v>1.136776491406262E-2</c:v>
              </c:pt>
              <c:pt idx="22">
                <c:v>1.2009558831742198E-2</c:v>
              </c:pt>
              <c:pt idx="23">
                <c:v>1.2687121744351205E-2</c:v>
              </c:pt>
              <c:pt idx="24">
                <c:v>1.3402393268068942E-2</c:v>
              </c:pt>
              <c:pt idx="25">
                <c:v>1.4157411959551848E-2</c:v>
              </c:pt>
              <c:pt idx="26">
                <c:v>1.4954319636898368E-2</c:v>
              </c:pt>
              <c:pt idx="27">
                <c:v>1.5795365802333809E-2</c:v>
              </c:pt>
              <c:pt idx="28">
                <c:v>1.6682912157343223E-2</c:v>
              </c:pt>
              <c:pt idx="29">
                <c:v>1.7619437199014178E-2</c:v>
              </c:pt>
              <c:pt idx="30">
                <c:v>1.8607540884157624E-2</c:v>
              </c:pt>
              <c:pt idx="31">
                <c:v>1.9649949345339087E-2</c:v>
              </c:pt>
              <c:pt idx="32">
                <c:v>2.07495196402545E-2</c:v>
              </c:pt>
              <c:pt idx="33">
                <c:v>2.190924451290795E-2</c:v>
              </c:pt>
              <c:pt idx="34">
                <c:v>2.3132257141775029E-2</c:v>
              </c:pt>
              <c:pt idx="35">
                <c:v>2.4421835846548178E-2</c:v>
              </c:pt>
              <c:pt idx="36">
                <c:v>2.5781408721143866E-2</c:v>
              </c:pt>
              <c:pt idx="37">
                <c:v>2.7214558156390962E-2</c:v>
              </c:pt>
              <c:pt idx="38">
                <c:v>2.8725025211204059E-2</c:v>
              </c:pt>
              <c:pt idx="39">
                <c:v>3.0316713786065069E-2</c:v>
              </c:pt>
              <c:pt idx="40">
                <c:v>3.1993694547287142E-2</c:v>
              </c:pt>
              <c:pt idx="41">
                <c:v>3.3760208544814971E-2</c:v>
              </c:pt>
              <c:pt idx="42">
                <c:v>3.5620670460233282E-2</c:v>
              </c:pt>
              <c:pt idx="43">
                <c:v>3.7579671415220672E-2</c:v>
              </c:pt>
              <c:pt idx="44">
                <c:v>3.9641981263924424E-2</c:v>
              </c:pt>
              <c:pt idx="45">
                <c:v>4.1812550285672392E-2</c:v>
              </c:pt>
              <c:pt idx="46">
                <c:v>4.4096510187127007E-2</c:v>
              </c:pt>
              <c:pt idx="47">
                <c:v>4.6499174315482512E-2</c:v>
              </c:pt>
              <c:pt idx="48">
                <c:v>4.9026036976681217E-2</c:v>
              </c:pt>
              <c:pt idx="49">
                <c:v>5.1682771744974799E-2</c:v>
              </c:pt>
              <c:pt idx="50">
                <c:v>5.4475228642591036E-2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4C8E-4D85-BDE9-40658DBDA47B}"/>
            </c:ext>
          </c:extLst>
        </c:ser>
        <c:ser>
          <c:idx val="10"/>
          <c:order val="10"/>
          <c:tx>
            <c:v>Frequentist Log-Probit Estimated Probability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3.0161534397366241E-4</c:v>
              </c:pt>
              <c:pt idx="2">
                <c:v>9.5569296596750093E-4</c:v>
              </c:pt>
              <c:pt idx="3">
                <c:v>1.7917173494028523E-3</c:v>
              </c:pt>
              <c:pt idx="4">
                <c:v>2.7417289944356824E-3</c:v>
              </c:pt>
              <c:pt idx="5">
                <c:v>3.7693540281788936E-3</c:v>
              </c:pt>
              <c:pt idx="6">
                <c:v>4.8523129206964307E-3</c:v>
              </c:pt>
              <c:pt idx="7">
                <c:v>5.9758202870999321E-3</c:v>
              </c:pt>
              <c:pt idx="8">
                <c:v>7.1295211693736477E-3</c:v>
              </c:pt>
              <c:pt idx="9">
                <c:v>8.3058760884465836E-3</c:v>
              </c:pt>
              <c:pt idx="10">
                <c:v>9.4992318179285065E-3</c:v>
              </c:pt>
              <c:pt idx="11">
                <c:v>1.0705251025844905E-2</c:v>
              </c:pt>
              <c:pt idx="12">
                <c:v>1.1920544288986631E-2</c:v>
              </c:pt>
              <c:pt idx="13">
                <c:v>1.3142423042924997E-2</c:v>
              </c:pt>
              <c:pt idx="14">
                <c:v>1.4368728241392495E-2</c:v>
              </c:pt>
              <c:pt idx="15">
                <c:v>1.5597708257228234E-2</c:v>
              </c:pt>
              <c:pt idx="16">
                <c:v>1.6827929850964689E-2</c:v>
              </c:pt>
              <c:pt idx="17">
                <c:v>1.8058211957924012E-2</c:v>
              </c:pt>
              <c:pt idx="18">
                <c:v>1.9287575594709536E-2</c:v>
              </c:pt>
              <c:pt idx="19">
                <c:v>2.0515205387537299E-2</c:v>
              </c:pt>
              <c:pt idx="20">
                <c:v>2.1740419631467878E-2</c:v>
              </c:pt>
              <c:pt idx="21">
                <c:v>2.2962646712063658E-2</c:v>
              </c:pt>
              <c:pt idx="22">
                <c:v>2.4181406340055656E-2</c:v>
              </c:pt>
              <c:pt idx="23">
                <c:v>2.5396294473655222E-2</c:v>
              </c:pt>
              <c:pt idx="24">
                <c:v>2.6606971099008569E-2</c:v>
              </c:pt>
              <c:pt idx="25">
                <c:v>2.7813150249160458E-2</c:v>
              </c:pt>
              <c:pt idx="26">
                <c:v>2.9014591793019195E-2</c:v>
              </c:pt>
              <c:pt idx="27">
                <c:v>3.0211094636135395E-2</c:v>
              </c:pt>
              <c:pt idx="28">
                <c:v>3.1402491056653943E-2</c:v>
              </c:pt>
              <c:pt idx="29">
                <c:v>3.2588641960774843E-2</c:v>
              </c:pt>
              <c:pt idx="30">
                <c:v>3.3769432888135192E-2</c:v>
              </c:pt>
              <c:pt idx="31">
                <c:v>3.4944770632688103E-2</c:v>
              </c:pt>
              <c:pt idx="32">
                <c:v>3.6114580371730792E-2</c:v>
              </c:pt>
              <c:pt idx="33">
                <c:v>3.727880321676421E-2</c:v>
              </c:pt>
              <c:pt idx="34">
                <c:v>3.8437394116323187E-2</c:v>
              </c:pt>
              <c:pt idx="35">
                <c:v>3.959032005389812E-2</c:v>
              </c:pt>
              <c:pt idx="36">
                <c:v>4.0737558494370864E-2</c:v>
              </c:pt>
              <c:pt idx="37">
                <c:v>4.1879096040622739E-2</c:v>
              </c:pt>
              <c:pt idx="38">
                <c:v>4.3014927268592962E-2</c:v>
              </c:pt>
              <c:pt idx="39">
                <c:v>4.4145053714419701E-2</c:v>
              </c:pt>
              <c:pt idx="40">
                <c:v>4.5269482991645002E-2</c:v>
              </c:pt>
              <c:pt idx="41">
                <c:v>4.6388228020025783E-2</c:v>
              </c:pt>
              <c:pt idx="42">
                <c:v>4.7501306350408321E-2</c:v>
              </c:pt>
              <c:pt idx="43">
                <c:v>4.8608739572536315E-2</c:v>
              </c:pt>
              <c:pt idx="44">
                <c:v>4.9710552794654236E-2</c:v>
              </c:pt>
              <c:pt idx="45">
                <c:v>5.0806774185432634E-2</c:v>
              </c:pt>
              <c:pt idx="46">
                <c:v>5.1897434570123559E-2</c:v>
              </c:pt>
              <c:pt idx="47">
                <c:v>5.2982567074020007E-2</c:v>
              </c:pt>
              <c:pt idx="48">
                <c:v>5.406220680727019E-2</c:v>
              </c:pt>
              <c:pt idx="49">
                <c:v>5.5136390585922318E-2</c:v>
              </c:pt>
              <c:pt idx="50">
                <c:v>5.6205156684775687E-2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B-4C8E-4D85-BDE9-40658DBDA47B}"/>
            </c:ext>
          </c:extLst>
        </c:ser>
        <c:ser>
          <c:idx val="11"/>
          <c:order val="11"/>
          <c:tx>
            <c:v>Frequentist Probit Estimated Probability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3.1663449062570167E-3</c:v>
              </c:pt>
              <c:pt idx="1">
                <c:v>3.3917002641876376E-3</c:v>
              </c:pt>
              <c:pt idx="2">
                <c:v>3.6313672487393715E-3</c:v>
              </c:pt>
              <c:pt idx="3">
                <c:v>3.8861229373016479E-3</c:v>
              </c:pt>
              <c:pt idx="4">
                <c:v>4.1567772327959522E-3</c:v>
              </c:pt>
              <c:pt idx="5">
                <c:v>4.4441736255786861E-3</c:v>
              </c:pt>
              <c:pt idx="6">
                <c:v>4.7491899312711366E-3</c:v>
              </c:pt>
              <c:pt idx="7">
                <c:v>5.0727390010551644E-3</c:v>
              </c:pt>
              <c:pt idx="8">
                <c:v>5.4157694008471532E-3</c:v>
              </c:pt>
              <c:pt idx="9">
                <c:v>5.7792660556424541E-3</c:v>
              </c:pt>
              <c:pt idx="10">
                <c:v>6.1642508552084575E-3</c:v>
              </c:pt>
              <c:pt idx="11">
                <c:v>6.5717832171980142E-3</c:v>
              </c:pt>
              <c:pt idx="12">
                <c:v>7.0029606036563791E-3</c:v>
              </c:pt>
              <c:pt idx="13">
                <c:v>7.4589189868059461E-3</c:v>
              </c:pt>
              <c:pt idx="14">
                <c:v>7.9408332599135989E-3</c:v>
              </c:pt>
              <c:pt idx="15">
                <c:v>8.4499175889777636E-3</c:v>
              </c:pt>
              <c:pt idx="16">
                <c:v>8.9874257009158395E-3</c:v>
              </c:pt>
              <c:pt idx="17">
                <c:v>9.554651103889554E-3</c:v>
              </c:pt>
              <c:pt idx="18">
                <c:v>1.015292723537607E-2</c:v>
              </c:pt>
              <c:pt idx="19">
                <c:v>1.0783627533578168E-2</c:v>
              </c:pt>
              <c:pt idx="20">
                <c:v>1.1448165427767229E-2</c:v>
              </c:pt>
              <c:pt idx="21">
                <c:v>1.2147994243169953E-2</c:v>
              </c:pt>
              <c:pt idx="22">
                <c:v>1.2884607016044384E-2</c:v>
              </c:pt>
              <c:pt idx="23">
                <c:v>1.3659536214642845E-2</c:v>
              </c:pt>
              <c:pt idx="24">
                <c:v>1.4474353361830977E-2</c:v>
              </c:pt>
              <c:pt idx="25">
                <c:v>1.5330668555222249E-2</c:v>
              </c:pt>
              <c:pt idx="26">
                <c:v>1.623012988079868E-2</c:v>
              </c:pt>
              <c:pt idx="27">
                <c:v>1.7174422716119513E-2</c:v>
              </c:pt>
              <c:pt idx="28">
                <c:v>1.816526891937242E-2</c:v>
              </c:pt>
              <c:pt idx="29">
                <c:v>1.9204425900696008E-2</c:v>
              </c:pt>
              <c:pt idx="30">
                <c:v>2.0293685572398759E-2</c:v>
              </c:pt>
              <c:pt idx="31">
                <c:v>2.1434873174917993E-2</c:v>
              </c:pt>
              <c:pt idx="32">
                <c:v>2.2629845975603271E-2</c:v>
              </c:pt>
              <c:pt idx="33">
                <c:v>2.3880491837672043E-2</c:v>
              </c:pt>
              <c:pt idx="34">
                <c:v>2.5188727656971287E-2</c:v>
              </c:pt>
              <c:pt idx="35">
                <c:v>2.6556497664486915E-2</c:v>
              </c:pt>
              <c:pt idx="36">
                <c:v>2.7985771592872789E-2</c:v>
              </c:pt>
              <c:pt idx="37">
                <c:v>2.9478542705623487E-2</c:v>
              </c:pt>
              <c:pt idx="38">
                <c:v>3.1036825687887543E-2</c:v>
              </c:pt>
              <c:pt idx="39">
                <c:v>3.2662654398311723E-2</c:v>
              </c:pt>
              <c:pt idx="40">
                <c:v>3.4358079481720573E-2</c:v>
              </c:pt>
              <c:pt idx="41">
                <c:v>3.61251658428677E-2</c:v>
              </c:pt>
              <c:pt idx="42">
                <c:v>3.796598998194587E-2</c:v>
              </c:pt>
              <c:pt idx="43">
                <c:v>3.9882637193010065E-2</c:v>
              </c:pt>
              <c:pt idx="44">
                <c:v>4.1877198626950898E-2</c:v>
              </c:pt>
              <c:pt idx="45">
                <c:v>4.3951768221153029E-2</c:v>
              </c:pt>
              <c:pt idx="46">
                <c:v>4.6108439498482104E-2</c:v>
              </c:pt>
              <c:pt idx="47">
                <c:v>4.8349302238766503E-2</c:v>
              </c:pt>
              <c:pt idx="48">
                <c:v>5.067643902646831E-2</c:v>
              </c:pt>
              <c:pt idx="49">
                <c:v>5.3091921678778124E-2</c:v>
              </c:pt>
              <c:pt idx="50">
                <c:v>5.5597807558908911E-2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C-4C8E-4D85-BDE9-40658DBDA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1104"/>
        <c:axId val="210396419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0.10436898955740685</c:v>
                </c:pt>
                <c:pt idx="3">
                  <c:v>0.11192941097654018</c:v>
                </c:pt>
                <c:pt idx="4">
                  <c:v>0.13310401421010862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-2.1708621324687122E-3</c:v>
                </c:pt>
                <c:pt idx="3">
                  <c:v>2.1447154415647089E-2</c:v>
                </c:pt>
                <c:pt idx="4">
                  <c:v>4.1656226490347004E-2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2.2629554197782304E-2</c:v>
              </c:pt>
              <c:pt idx="4">
                <c:v>5.0441361916771753E-2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C8E-4D85-BDE9-40658DBDA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1104"/>
        <c:axId val="2103964192"/>
      </c:scatterChart>
      <c:valAx>
        <c:axId val="7934411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64192"/>
        <c:crosses val="autoZero"/>
        <c:crossBetween val="midCat"/>
      </c:valAx>
      <c:valAx>
        <c:axId val="2103964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1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3.5667661918432425E-3</c:v>
              </c:pt>
              <c:pt idx="1">
                <c:v>3.7698157776222571E-3</c:v>
              </c:pt>
              <c:pt idx="2">
                <c:v>3.9843783899317017E-3</c:v>
              </c:pt>
              <c:pt idx="3">
                <c:v>4.2111014145102196E-3</c:v>
              </c:pt>
              <c:pt idx="4">
                <c:v>4.4506680072745348E-3</c:v>
              </c:pt>
              <c:pt idx="5">
                <c:v>4.70379899660784E-3</c:v>
              </c:pt>
              <c:pt idx="6">
                <c:v>4.9712548780675124E-3</c:v>
              </c:pt>
              <c:pt idx="7">
                <c:v>5.2538379049467997E-3</c:v>
              </c:pt>
              <c:pt idx="8">
                <c:v>5.5523942781162024E-3</c:v>
              </c:pt>
              <c:pt idx="9">
                <c:v>5.8678164385391109E-3</c:v>
              </c:pt>
              <c:pt idx="10">
                <c:v>6.2010454657990318E-3</c:v>
              </c:pt>
              <c:pt idx="11">
                <c:v>6.5530735858884276E-3</c:v>
              </c:pt>
              <c:pt idx="12">
                <c:v>6.9249467913880579E-3</c:v>
              </c:pt>
              <c:pt idx="13">
                <c:v>7.3177675770051574E-3</c:v>
              </c:pt>
              <c:pt idx="14">
                <c:v>7.7326977932343031E-3</c:v>
              </c:pt>
              <c:pt idx="15">
                <c:v>8.1709616206497356E-3</c:v>
              </c:pt>
              <c:pt idx="16">
                <c:v>8.6338486670266348E-3</c:v>
              </c:pt>
              <c:pt idx="17">
                <c:v>9.1227171891136612E-3</c:v>
              </c:pt>
              <c:pt idx="18">
                <c:v>9.6389974404323762E-3</c:v>
              </c:pt>
              <c:pt idx="19">
                <c:v>1.0184195145952788E-2</c:v>
              </c:pt>
              <c:pt idx="20">
                <c:v>1.0759895103878828E-2</c:v>
              </c:pt>
              <c:pt idx="21">
                <c:v>1.136776491406262E-2</c:v>
              </c:pt>
              <c:pt idx="22">
                <c:v>1.2009558831742198E-2</c:v>
              </c:pt>
              <c:pt idx="23">
                <c:v>1.2687121744351205E-2</c:v>
              </c:pt>
              <c:pt idx="24">
                <c:v>1.3402393268068942E-2</c:v>
              </c:pt>
              <c:pt idx="25">
                <c:v>1.4157411959551848E-2</c:v>
              </c:pt>
              <c:pt idx="26">
                <c:v>1.4954319636898368E-2</c:v>
              </c:pt>
              <c:pt idx="27">
                <c:v>1.5795365802333809E-2</c:v>
              </c:pt>
              <c:pt idx="28">
                <c:v>1.6682912157343223E-2</c:v>
              </c:pt>
              <c:pt idx="29">
                <c:v>1.7619437199014178E-2</c:v>
              </c:pt>
              <c:pt idx="30">
                <c:v>1.8607540884157624E-2</c:v>
              </c:pt>
              <c:pt idx="31">
                <c:v>1.9649949345339087E-2</c:v>
              </c:pt>
              <c:pt idx="32">
                <c:v>2.07495196402545E-2</c:v>
              </c:pt>
              <c:pt idx="33">
                <c:v>2.190924451290795E-2</c:v>
              </c:pt>
              <c:pt idx="34">
                <c:v>2.3132257141775029E-2</c:v>
              </c:pt>
              <c:pt idx="35">
                <c:v>2.4421835846548178E-2</c:v>
              </c:pt>
              <c:pt idx="36">
                <c:v>2.5781408721143866E-2</c:v>
              </c:pt>
              <c:pt idx="37">
                <c:v>2.7214558156390962E-2</c:v>
              </c:pt>
              <c:pt idx="38">
                <c:v>2.8725025211204059E-2</c:v>
              </c:pt>
              <c:pt idx="39">
                <c:v>3.0316713786065069E-2</c:v>
              </c:pt>
              <c:pt idx="40">
                <c:v>3.1993694547287142E-2</c:v>
              </c:pt>
              <c:pt idx="41">
                <c:v>3.3760208544814971E-2</c:v>
              </c:pt>
              <c:pt idx="42">
                <c:v>3.5620670460233282E-2</c:v>
              </c:pt>
              <c:pt idx="43">
                <c:v>3.7579671415220672E-2</c:v>
              </c:pt>
              <c:pt idx="44">
                <c:v>3.9641981263924424E-2</c:v>
              </c:pt>
              <c:pt idx="45">
                <c:v>4.1812550285672392E-2</c:v>
              </c:pt>
              <c:pt idx="46">
                <c:v>4.4096510187127007E-2</c:v>
              </c:pt>
              <c:pt idx="47">
                <c:v>4.6499174315482512E-2</c:v>
              </c:pt>
              <c:pt idx="48">
                <c:v>4.9026036976681217E-2</c:v>
              </c:pt>
              <c:pt idx="49">
                <c:v>5.1682771744974799E-2</c:v>
              </c:pt>
              <c:pt idx="50">
                <c:v>5.4475228642591036E-2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DAB-4A72-9A32-5F171471E519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807.24855036469444</c:v>
              </c:pt>
            </c:numLit>
          </c:xVal>
          <c:yVal>
            <c:numLit>
              <c:formatCode>General</c:formatCode>
              <c:ptCount val="2"/>
              <c:pt idx="0">
                <c:v>0.10321008957265934</c:v>
              </c:pt>
              <c:pt idx="1">
                <c:v>0.10321008957265934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DAB-4A72-9A32-5F171471E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154728547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0.10436898955740685</c:v>
                </c:pt>
                <c:pt idx="3">
                  <c:v>0.11192941097654018</c:v>
                </c:pt>
                <c:pt idx="4">
                  <c:v>0.13310401421010862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-2.1708621324687122E-3</c:v>
                </c:pt>
                <c:pt idx="3">
                  <c:v>2.1447154415647089E-2</c:v>
                </c:pt>
                <c:pt idx="4">
                  <c:v>4.1656226490347004E-2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2.2629554197782304E-2</c:v>
              </c:pt>
              <c:pt idx="4">
                <c:v>5.0441361916771753E-2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DAB-4A72-9A32-5F171471E519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0.10321008957265934</c:v>
                </c:pt>
                <c:pt idx="1">
                  <c:v>0.10321008957265934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807.24855036469444</c:v>
              </c:pt>
            </c:numLit>
          </c:xVal>
          <c:yVal>
            <c:numLit>
              <c:formatCode>General</c:formatCode>
              <c:ptCount val="2"/>
              <c:pt idx="0">
                <c:v>0.10321008957265934</c:v>
              </c:pt>
              <c:pt idx="1">
                <c:v>0.10321008957265934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DAB-4A72-9A32-5F171471E519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0.10321008957265934</c:v>
                </c:pt>
                <c:pt idx="1">
                  <c:v>0.10321008957265934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595.99915953438654</c:v>
              </c:pt>
            </c:numLit>
          </c:xVal>
          <c:yVal>
            <c:numLit>
              <c:formatCode>General</c:formatCode>
              <c:ptCount val="2"/>
              <c:pt idx="0">
                <c:v>0.10321008957265934</c:v>
              </c:pt>
              <c:pt idx="1">
                <c:v>0.10321008957265934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DAB-4A72-9A32-5F171471E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1547285472"/>
      </c:scatterChart>
      <c:valAx>
        <c:axId val="7934523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85472"/>
        <c:crosses val="autoZero"/>
        <c:crossBetween val="midCat"/>
      </c:valAx>
      <c:valAx>
        <c:axId val="15472854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1.52299795127603E-8</c:v>
              </c:pt>
              <c:pt idx="2">
                <c:v>9.5569296596750093E-4</c:v>
              </c:pt>
              <c:pt idx="3">
                <c:v>1.7917173494028523E-3</c:v>
              </c:pt>
              <c:pt idx="4">
                <c:v>2.7417289944356824E-3</c:v>
              </c:pt>
              <c:pt idx="5">
                <c:v>3.7693540281788936E-3</c:v>
              </c:pt>
              <c:pt idx="6">
                <c:v>4.8523129206964307E-3</c:v>
              </c:pt>
              <c:pt idx="7">
                <c:v>5.9758202870999321E-3</c:v>
              </c:pt>
              <c:pt idx="8">
                <c:v>7.1295211693736477E-3</c:v>
              </c:pt>
              <c:pt idx="9">
                <c:v>8.3058760884465836E-3</c:v>
              </c:pt>
              <c:pt idx="10">
                <c:v>9.4992318179285065E-3</c:v>
              </c:pt>
              <c:pt idx="11">
                <c:v>1.0705251025844905E-2</c:v>
              </c:pt>
              <c:pt idx="12">
                <c:v>1.1920544288986631E-2</c:v>
              </c:pt>
              <c:pt idx="13">
                <c:v>1.3142423042924997E-2</c:v>
              </c:pt>
              <c:pt idx="14">
                <c:v>1.4368728241392495E-2</c:v>
              </c:pt>
              <c:pt idx="15">
                <c:v>1.5597708257228234E-2</c:v>
              </c:pt>
              <c:pt idx="16">
                <c:v>1.6827929850964689E-2</c:v>
              </c:pt>
              <c:pt idx="17">
                <c:v>1.8058211957924012E-2</c:v>
              </c:pt>
              <c:pt idx="18">
                <c:v>1.9287575594709536E-2</c:v>
              </c:pt>
              <c:pt idx="19">
                <c:v>2.0515205387537299E-2</c:v>
              </c:pt>
              <c:pt idx="20">
                <c:v>2.1740419631467878E-2</c:v>
              </c:pt>
              <c:pt idx="21">
                <c:v>2.2962646712063658E-2</c:v>
              </c:pt>
              <c:pt idx="22">
                <c:v>2.4181406340055656E-2</c:v>
              </c:pt>
              <c:pt idx="23">
                <c:v>2.5396294473655222E-2</c:v>
              </c:pt>
              <c:pt idx="24">
                <c:v>2.6606971099008569E-2</c:v>
              </c:pt>
              <c:pt idx="25">
                <c:v>2.7813150249160458E-2</c:v>
              </c:pt>
              <c:pt idx="26">
                <c:v>2.9014591793019195E-2</c:v>
              </c:pt>
              <c:pt idx="27">
                <c:v>3.0211094636135395E-2</c:v>
              </c:pt>
              <c:pt idx="28">
                <c:v>3.1402491056653943E-2</c:v>
              </c:pt>
              <c:pt idx="29">
                <c:v>3.2588641960774843E-2</c:v>
              </c:pt>
              <c:pt idx="30">
                <c:v>3.3769432888135192E-2</c:v>
              </c:pt>
              <c:pt idx="31">
                <c:v>3.4944770632688103E-2</c:v>
              </c:pt>
              <c:pt idx="32">
                <c:v>3.6114580371730792E-2</c:v>
              </c:pt>
              <c:pt idx="33">
                <c:v>3.727880321676421E-2</c:v>
              </c:pt>
              <c:pt idx="34">
                <c:v>3.8437394116323187E-2</c:v>
              </c:pt>
              <c:pt idx="35">
                <c:v>3.959032005389812E-2</c:v>
              </c:pt>
              <c:pt idx="36">
                <c:v>4.0737558494370864E-2</c:v>
              </c:pt>
              <c:pt idx="37">
                <c:v>4.1879096040622739E-2</c:v>
              </c:pt>
              <c:pt idx="38">
                <c:v>4.3014927268592962E-2</c:v>
              </c:pt>
              <c:pt idx="39">
                <c:v>4.4145053714419701E-2</c:v>
              </c:pt>
              <c:pt idx="40">
                <c:v>4.5269482991645002E-2</c:v>
              </c:pt>
              <c:pt idx="41">
                <c:v>4.6388228020025783E-2</c:v>
              </c:pt>
              <c:pt idx="42">
                <c:v>4.7501306350408321E-2</c:v>
              </c:pt>
              <c:pt idx="43">
                <c:v>4.8608739572536315E-2</c:v>
              </c:pt>
              <c:pt idx="44">
                <c:v>4.9710552794654236E-2</c:v>
              </c:pt>
              <c:pt idx="45">
                <c:v>5.0806774185432634E-2</c:v>
              </c:pt>
              <c:pt idx="46">
                <c:v>5.1897434570123559E-2</c:v>
              </c:pt>
              <c:pt idx="47">
                <c:v>5.2982567074020007E-2</c:v>
              </c:pt>
              <c:pt idx="48">
                <c:v>5.406220680727019E-2</c:v>
              </c:pt>
              <c:pt idx="49">
                <c:v>5.5136390585922318E-2</c:v>
              </c:pt>
              <c:pt idx="50">
                <c:v>5.6205156684775687E-2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8026-4B7E-AC68-50D71CD553C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1237.2903293010731</c:v>
              </c:pt>
            </c:numLit>
          </c:xVal>
          <c:yVal>
            <c:numLit>
              <c:formatCode>General</c:formatCode>
              <c:ptCount val="2"/>
              <c:pt idx="0">
                <c:v>0.10000001370698099</c:v>
              </c:pt>
              <c:pt idx="1">
                <c:v>0.10000001370698099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8026-4B7E-AC68-50D71CD55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1904"/>
        <c:axId val="154726342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0.10436898955740685</c:v>
                </c:pt>
                <c:pt idx="3">
                  <c:v>0.11192941097654018</c:v>
                </c:pt>
                <c:pt idx="4">
                  <c:v>0.13310401421010862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-2.1708621324687122E-3</c:v>
                </c:pt>
                <c:pt idx="3">
                  <c:v>2.1447154415647089E-2</c:v>
                </c:pt>
                <c:pt idx="4">
                  <c:v>4.1656226490347004E-2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2.2629554197782304E-2</c:v>
              </c:pt>
              <c:pt idx="4">
                <c:v>5.0441361916771753E-2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8026-4B7E-AC68-50D71CD553C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0.10000001370698099</c:v>
                </c:pt>
                <c:pt idx="1">
                  <c:v>0.10000001370698099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1237.2903293010731</c:v>
              </c:pt>
            </c:numLit>
          </c:xVal>
          <c:yVal>
            <c:numLit>
              <c:formatCode>General</c:formatCode>
              <c:ptCount val="2"/>
              <c:pt idx="0">
                <c:v>0.10000001370698099</c:v>
              </c:pt>
              <c:pt idx="1">
                <c:v>0.10000001370698099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026-4B7E-AC68-50D71CD553C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0.10000001370698099</c:v>
                </c:pt>
                <c:pt idx="1">
                  <c:v>0.10000001370698099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502.48970963668404</c:v>
              </c:pt>
            </c:numLit>
          </c:xVal>
          <c:yVal>
            <c:numLit>
              <c:formatCode>General</c:formatCode>
              <c:ptCount val="2"/>
              <c:pt idx="0">
                <c:v>0.10000001370698099</c:v>
              </c:pt>
              <c:pt idx="1">
                <c:v>0.10000001370698099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8026-4B7E-AC68-50D71CD55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1904"/>
        <c:axId val="1547263424"/>
      </c:scatterChart>
      <c:valAx>
        <c:axId val="7934419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63424"/>
        <c:crosses val="autoZero"/>
        <c:crossBetween val="midCat"/>
      </c:valAx>
      <c:valAx>
        <c:axId val="15472634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1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0</c:v>
              </c:pt>
              <c:pt idx="1">
                <c:v>3.3917002641876376E-3</c:v>
              </c:pt>
              <c:pt idx="2">
                <c:v>3.6313672487393715E-3</c:v>
              </c:pt>
              <c:pt idx="3">
                <c:v>3.8861229373016479E-3</c:v>
              </c:pt>
              <c:pt idx="4">
                <c:v>4.1567772327959522E-3</c:v>
              </c:pt>
              <c:pt idx="5">
                <c:v>4.4441736255786861E-3</c:v>
              </c:pt>
              <c:pt idx="6">
                <c:v>4.7491899312711366E-3</c:v>
              </c:pt>
              <c:pt idx="7">
                <c:v>5.0727390010551644E-3</c:v>
              </c:pt>
              <c:pt idx="8">
                <c:v>5.4157694008471532E-3</c:v>
              </c:pt>
              <c:pt idx="9">
                <c:v>5.7792660556424541E-3</c:v>
              </c:pt>
              <c:pt idx="10">
                <c:v>6.1642508552084575E-3</c:v>
              </c:pt>
              <c:pt idx="11">
                <c:v>6.5717832171980142E-3</c:v>
              </c:pt>
              <c:pt idx="12">
                <c:v>7.0029606036563791E-3</c:v>
              </c:pt>
              <c:pt idx="13">
                <c:v>7.4589189868059461E-3</c:v>
              </c:pt>
              <c:pt idx="14">
                <c:v>7.9408332599135989E-3</c:v>
              </c:pt>
              <c:pt idx="15">
                <c:v>8.4499175889777636E-3</c:v>
              </c:pt>
              <c:pt idx="16">
                <c:v>8.9874257009158395E-3</c:v>
              </c:pt>
              <c:pt idx="17">
                <c:v>9.554651103889554E-3</c:v>
              </c:pt>
              <c:pt idx="18">
                <c:v>1.015292723537607E-2</c:v>
              </c:pt>
              <c:pt idx="19">
                <c:v>1.0783627533578168E-2</c:v>
              </c:pt>
              <c:pt idx="20">
                <c:v>1.1448165427767229E-2</c:v>
              </c:pt>
              <c:pt idx="21">
                <c:v>1.2147994243169953E-2</c:v>
              </c:pt>
              <c:pt idx="22">
                <c:v>1.2884607016044384E-2</c:v>
              </c:pt>
              <c:pt idx="23">
                <c:v>1.3659536214642845E-2</c:v>
              </c:pt>
              <c:pt idx="24">
                <c:v>1.4474353361830977E-2</c:v>
              </c:pt>
              <c:pt idx="25">
                <c:v>1.5330668555222249E-2</c:v>
              </c:pt>
              <c:pt idx="26">
                <c:v>1.623012988079868E-2</c:v>
              </c:pt>
              <c:pt idx="27">
                <c:v>1.7174422716119513E-2</c:v>
              </c:pt>
              <c:pt idx="28">
                <c:v>1.816526891937242E-2</c:v>
              </c:pt>
              <c:pt idx="29">
                <c:v>1.9204425900696008E-2</c:v>
              </c:pt>
              <c:pt idx="30">
                <c:v>2.0293685572398759E-2</c:v>
              </c:pt>
              <c:pt idx="31">
                <c:v>2.1434873174917993E-2</c:v>
              </c:pt>
              <c:pt idx="32">
                <c:v>2.2629845975603271E-2</c:v>
              </c:pt>
              <c:pt idx="33">
                <c:v>2.3880491837672043E-2</c:v>
              </c:pt>
              <c:pt idx="34">
                <c:v>2.5188727656971287E-2</c:v>
              </c:pt>
              <c:pt idx="35">
                <c:v>2.6556497664486915E-2</c:v>
              </c:pt>
              <c:pt idx="36">
                <c:v>2.7985771592872789E-2</c:v>
              </c:pt>
              <c:pt idx="37">
                <c:v>2.9478542705623487E-2</c:v>
              </c:pt>
              <c:pt idx="38">
                <c:v>3.1036825687887543E-2</c:v>
              </c:pt>
              <c:pt idx="39">
                <c:v>3.2662654398311723E-2</c:v>
              </c:pt>
              <c:pt idx="40">
                <c:v>3.4358079481720573E-2</c:v>
              </c:pt>
              <c:pt idx="41">
                <c:v>3.61251658428677E-2</c:v>
              </c:pt>
              <c:pt idx="42">
                <c:v>3.796598998194587E-2</c:v>
              </c:pt>
              <c:pt idx="43">
                <c:v>3.9882637193010065E-2</c:v>
              </c:pt>
              <c:pt idx="44">
                <c:v>4.1877198626950898E-2</c:v>
              </c:pt>
              <c:pt idx="45">
                <c:v>4.3951768221153029E-2</c:v>
              </c:pt>
              <c:pt idx="46">
                <c:v>4.6108439498482104E-2</c:v>
              </c:pt>
              <c:pt idx="47">
                <c:v>4.8349302238766503E-2</c:v>
              </c:pt>
              <c:pt idx="48">
                <c:v>5.067643902646831E-2</c:v>
              </c:pt>
              <c:pt idx="49">
                <c:v>5.3091921678778124E-2</c:v>
              </c:pt>
              <c:pt idx="50">
                <c:v>5.5597807558908911E-2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F320-45C6-B717-2A6A28438B6C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832.34904063509407</c:v>
              </c:pt>
            </c:numLit>
          </c:xVal>
          <c:yVal>
            <c:numLit>
              <c:formatCode>General</c:formatCode>
              <c:ptCount val="2"/>
              <c:pt idx="0">
                <c:v>0.10284971041563201</c:v>
              </c:pt>
              <c:pt idx="1">
                <c:v>0.10284971041563201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F320-45C6-B717-2A6A28438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6704"/>
        <c:axId val="154729088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0.10436898955740685</c:v>
                </c:pt>
                <c:pt idx="3">
                  <c:v>0.11192941097654018</c:v>
                </c:pt>
                <c:pt idx="4">
                  <c:v>0.13310401421010862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-2.1708621324687122E-3</c:v>
                </c:pt>
                <c:pt idx="3">
                  <c:v>2.1447154415647089E-2</c:v>
                </c:pt>
                <c:pt idx="4">
                  <c:v>4.1656226490347004E-2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2.2629554197782304E-2</c:v>
              </c:pt>
              <c:pt idx="4">
                <c:v>5.0441361916771753E-2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320-45C6-B717-2A6A28438B6C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0.10284971041563201</c:v>
                </c:pt>
                <c:pt idx="1">
                  <c:v>0.10284971041563201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832.34904063509407</c:v>
              </c:pt>
            </c:numLit>
          </c:xVal>
          <c:yVal>
            <c:numLit>
              <c:formatCode>General</c:formatCode>
              <c:ptCount val="2"/>
              <c:pt idx="0">
                <c:v>0.10284971041563201</c:v>
              </c:pt>
              <c:pt idx="1">
                <c:v>0.10284971041563201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320-45C6-B717-2A6A28438B6C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0.10284971041563201</c:v>
                </c:pt>
                <c:pt idx="1">
                  <c:v>0.10284971041563201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581.68542311517319</c:v>
              </c:pt>
            </c:numLit>
          </c:xVal>
          <c:yVal>
            <c:numLit>
              <c:formatCode>General</c:formatCode>
              <c:ptCount val="2"/>
              <c:pt idx="0">
                <c:v>0.10284971041563201</c:v>
              </c:pt>
              <c:pt idx="1">
                <c:v>0.10284971041563201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F320-45C6-B717-2A6A28438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6704"/>
        <c:axId val="1547290880"/>
      </c:scatterChart>
      <c:valAx>
        <c:axId val="7934467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90880"/>
        <c:crosses val="autoZero"/>
        <c:crossBetween val="midCat"/>
      </c:valAx>
      <c:valAx>
        <c:axId val="15472908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6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Dichotomous Hill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7.6821964714344131E-10</c:v>
              </c:pt>
              <c:pt idx="1">
                <c:v>7.682196513781512E-10</c:v>
              </c:pt>
              <c:pt idx="2">
                <c:v>7.6829213586153915E-10</c:v>
              </c:pt>
              <c:pt idx="3">
                <c:v>7.8993055697635955E-10</c:v>
              </c:pt>
              <c:pt idx="4">
                <c:v>2.0090636051721887E-9</c:v>
              </c:pt>
              <c:pt idx="5">
                <c:v>2.9382470842258291E-8</c:v>
              </c:pt>
              <c:pt idx="6">
                <c:v>3.7240747861432372E-7</c:v>
              </c:pt>
              <c:pt idx="7">
                <c:v>3.2485234984248978E-6</c:v>
              </c:pt>
              <c:pt idx="8">
                <c:v>2.123228897453739E-5</c:v>
              </c:pt>
              <c:pt idx="9">
                <c:v>1.1106522096209569E-4</c:v>
              </c:pt>
              <c:pt idx="10">
                <c:v>4.8510214147475883E-4</c:v>
              </c:pt>
              <c:pt idx="11">
                <c:v>1.8043608287024073E-3</c:v>
              </c:pt>
              <c:pt idx="12">
                <c:v>5.6491976004166694E-3</c:v>
              </c:pt>
              <c:pt idx="13">
                <c:v>1.4119498431523951E-2</c:v>
              </c:pt>
              <c:pt idx="14">
                <c:v>2.6447093902167759E-2</c:v>
              </c:pt>
              <c:pt idx="15">
                <c:v>3.7535343956020213E-2</c:v>
              </c:pt>
              <c:pt idx="16">
                <c:v>4.4296021470245986E-2</c:v>
              </c:pt>
              <c:pt idx="17">
                <c:v>4.7624599615816228E-2</c:v>
              </c:pt>
              <c:pt idx="18">
                <c:v>4.9140374667804299E-2</c:v>
              </c:pt>
              <c:pt idx="19">
                <c:v>4.9824639211602774E-2</c:v>
              </c:pt>
              <c:pt idx="20">
                <c:v>5.0139637575191451E-2</c:v>
              </c:pt>
              <c:pt idx="21">
                <c:v>5.0288946443495887E-2</c:v>
              </c:pt>
              <c:pt idx="22">
                <c:v>5.0361974409094588E-2</c:v>
              </c:pt>
              <c:pt idx="23">
                <c:v>5.0398805013758138E-2</c:v>
              </c:pt>
              <c:pt idx="24">
                <c:v>5.0417925549231954E-2</c:v>
              </c:pt>
              <c:pt idx="25">
                <c:v>5.0428123289865921E-2</c:v>
              </c:pt>
              <c:pt idx="26">
                <c:v>5.0433699915125987E-2</c:v>
              </c:pt>
              <c:pt idx="27">
                <c:v>5.0436821018861801E-2</c:v>
              </c:pt>
              <c:pt idx="28">
                <c:v>5.0438605810852542E-2</c:v>
              </c:pt>
              <c:pt idx="29">
                <c:v>5.0439647051292391E-2</c:v>
              </c:pt>
              <c:pt idx="30">
                <c:v>5.0440265926496877E-2</c:v>
              </c:pt>
              <c:pt idx="31">
                <c:v>5.0440640214186615E-2</c:v>
              </c:pt>
              <c:pt idx="32">
                <c:v>5.0440870290069939E-2</c:v>
              </c:pt>
              <c:pt idx="33">
                <c:v>5.0441013891106577E-2</c:v>
              </c:pt>
              <c:pt idx="34">
                <c:v>5.0441104811805949E-2</c:v>
              </c:pt>
              <c:pt idx="35">
                <c:v>5.0441163158987695E-2</c:v>
              </c:pt>
              <c:pt idx="36">
                <c:v>5.0441201081192093E-2</c:v>
              </c:pt>
              <c:pt idx="37">
                <c:v>5.044122602578828E-2</c:v>
              </c:pt>
              <c:pt idx="38">
                <c:v>5.0441242621130297E-2</c:v>
              </c:pt>
              <c:pt idx="39">
                <c:v>5.0441253781092647E-2</c:v>
              </c:pt>
              <c:pt idx="40">
                <c:v>5.0441261362783547E-2</c:v>
              </c:pt>
              <c:pt idx="41">
                <c:v>5.0441266563633444E-2</c:v>
              </c:pt>
              <c:pt idx="42">
                <c:v>5.0441270164291112E-2</c:v>
              </c:pt>
              <c:pt idx="43">
                <c:v>5.0441272679057902E-2</c:v>
              </c:pt>
              <c:pt idx="44">
                <c:v>5.0441274450163359E-2</c:v>
              </c:pt>
              <c:pt idx="45">
                <c:v>5.0441275707514409E-2</c:v>
              </c:pt>
              <c:pt idx="46">
                <c:v>5.0441276606970044E-2</c:v>
              </c:pt>
              <c:pt idx="47">
                <c:v>5.0441277255111459E-2</c:v>
              </c:pt>
              <c:pt idx="48">
                <c:v>5.0441277725429452E-2</c:v>
              </c:pt>
              <c:pt idx="49">
                <c:v>5.044127806900215E-2</c:v>
              </c:pt>
              <c:pt idx="50">
                <c:v>5.0441278321601467E-2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C7F-45D0-B42E-B9697D478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1104"/>
        <c:axId val="154727507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0.10436898955740685</c:v>
                </c:pt>
                <c:pt idx="3">
                  <c:v>0.11192941097654018</c:v>
                </c:pt>
                <c:pt idx="4">
                  <c:v>0.13310401421010862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-2.1708621324687122E-3</c:v>
                </c:pt>
                <c:pt idx="3">
                  <c:v>2.1447154415647089E-2</c:v>
                </c:pt>
                <c:pt idx="4">
                  <c:v>4.1656226490347004E-2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2.2629554197782304E-2</c:v>
              </c:pt>
              <c:pt idx="4">
                <c:v>5.0441361916771753E-2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C7F-45D0-B42E-B9697D478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1104"/>
        <c:axId val="1547275072"/>
      </c:scatterChart>
      <c:valAx>
        <c:axId val="7934411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5072"/>
        <c:crosses val="autoZero"/>
        <c:crossBetween val="midCat"/>
      </c:valAx>
      <c:valAx>
        <c:axId val="15472750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1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Gamma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1.6390513777050501E-8</c:v>
              </c:pt>
              <c:pt idx="1">
                <c:v>1.6390513777050501E-8</c:v>
              </c:pt>
              <c:pt idx="2">
                <c:v>1.4974850581349981E-3</c:v>
              </c:pt>
              <c:pt idx="3">
                <c:v>2.3730177029099744E-3</c:v>
              </c:pt>
              <c:pt idx="4">
                <c:v>3.2888427142356508E-3</c:v>
              </c:pt>
              <c:pt idx="5">
                <c:v>4.2354228598596687E-3</c:v>
              </c:pt>
              <c:pt idx="6">
                <c:v>5.2069128116060048E-3</c:v>
              </c:pt>
              <c:pt idx="7">
                <c:v>6.199328036956356E-3</c:v>
              </c:pt>
              <c:pt idx="8">
                <c:v>7.2097626231914817E-3</c:v>
              </c:pt>
              <c:pt idx="9">
                <c:v>8.2359952950636656E-3</c:v>
              </c:pt>
              <c:pt idx="10">
                <c:v>9.2762681676107524E-3</c:v>
              </c:pt>
              <c:pt idx="11">
                <c:v>1.0329152431632651E-2</c:v>
              </c:pt>
              <c:pt idx="12">
                <c:v>1.1393461868469637E-2</c:v>
              </c:pt>
              <c:pt idx="13">
                <c:v>1.2468194529253058E-2</c:v>
              </c:pt>
              <c:pt idx="14">
                <c:v>1.3552491913135119E-2</c:v>
              </c:pt>
              <c:pt idx="15">
                <c:v>1.4645609501895751E-2</c:v>
              </c:pt>
              <c:pt idx="16">
                <c:v>1.5746894935543154E-2</c:v>
              </c:pt>
              <c:pt idx="17">
                <c:v>1.685577148804001E-2</c:v>
              </c:pt>
              <c:pt idx="18">
                <c:v>1.797172531644892E-2</c:v>
              </c:pt>
              <c:pt idx="19">
                <c:v>1.9094295457814995E-2</c:v>
              </c:pt>
              <c:pt idx="20">
                <c:v>2.0223065866732341E-2</c:v>
              </c:pt>
              <c:pt idx="21">
                <c:v>2.1357658995061049E-2</c:v>
              </c:pt>
              <c:pt idx="22">
                <c:v>2.2497730555198357E-2</c:v>
              </c:pt>
              <c:pt idx="23">
                <c:v>2.3642965204338361E-2</c:v>
              </c:pt>
              <c:pt idx="24">
                <c:v>2.4793072954378048E-2</c:v>
              </c:pt>
              <c:pt idx="25">
                <c:v>2.5947786160036665E-2</c:v>
              </c:pt>
              <c:pt idx="26">
                <c:v>2.7106856972452943E-2</c:v>
              </c:pt>
              <c:pt idx="27">
                <c:v>2.8270055171028229E-2</c:v>
              </c:pt>
              <c:pt idx="28">
                <c:v>2.9437166305279056E-2</c:v>
              </c:pt>
              <c:pt idx="29">
                <c:v>3.0607990092787776E-2</c:v>
              </c:pt>
              <c:pt idx="30">
                <c:v>3.178233903026359E-2</c:v>
              </c:pt>
              <c:pt idx="31">
                <c:v>3.2960037183144268E-2</c:v>
              </c:pt>
              <c:pt idx="32">
                <c:v>3.4140919125718698E-2</c:v>
              </c:pt>
              <c:pt idx="33">
                <c:v>3.5324829008891223E-2</c:v>
              </c:pt>
              <c:pt idx="34">
                <c:v>3.651161973677975E-2</c:v>
              </c:pt>
              <c:pt idx="35">
                <c:v>3.7701152236585524E-2</c:v>
              </c:pt>
              <c:pt idx="36">
                <c:v>3.889329480878196E-2</c:v>
              </c:pt>
              <c:pt idx="37">
                <c:v>4.0087922546781514E-2</c:v>
              </c:pt>
              <c:pt idx="38">
                <c:v>4.1284916816956313E-2</c:v>
              </c:pt>
              <c:pt idx="39">
                <c:v>4.2484164791299489E-2</c:v>
              </c:pt>
              <c:pt idx="40">
                <c:v>4.3685559026171175E-2</c:v>
              </c:pt>
              <c:pt idx="41">
                <c:v>4.4888997081535188E-2</c:v>
              </c:pt>
              <c:pt idx="42">
                <c:v>4.6094381175893054E-2</c:v>
              </c:pt>
              <c:pt idx="43">
                <c:v>4.7301617872788804E-2</c:v>
              </c:pt>
              <c:pt idx="44">
                <c:v>4.8510617795322959E-2</c:v>
              </c:pt>
              <c:pt idx="45">
                <c:v>4.9721295365586352E-2</c:v>
              </c:pt>
              <c:pt idx="46">
                <c:v>5.0933568566327352E-2</c:v>
              </c:pt>
              <c:pt idx="47">
                <c:v>5.2147358722508856E-2</c:v>
              </c:pt>
              <c:pt idx="48">
                <c:v>5.336259030070245E-2</c:v>
              </c:pt>
              <c:pt idx="49">
                <c:v>5.4579190724517605E-2</c:v>
              </c:pt>
              <c:pt idx="50">
                <c:v>5.5797090204480461E-2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E239-48E1-BC1D-1869285E9F02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1110.8499013915514</c:v>
              </c:pt>
            </c:numLit>
          </c:xVal>
          <c:yVal>
            <c:numLit>
              <c:formatCode>General</c:formatCode>
              <c:ptCount val="2"/>
              <c:pt idx="0">
                <c:v>0.10000001475146238</c:v>
              </c:pt>
              <c:pt idx="1">
                <c:v>0.10000001475146238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E239-48E1-BC1D-1869285E9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3904"/>
        <c:axId val="154728006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0.10436898955740685</c:v>
                </c:pt>
                <c:pt idx="3">
                  <c:v>0.11192941097654018</c:v>
                </c:pt>
                <c:pt idx="4">
                  <c:v>0.13310401421010862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-2.1708621324687122E-3</c:v>
                </c:pt>
                <c:pt idx="3">
                  <c:v>2.1447154415647089E-2</c:v>
                </c:pt>
                <c:pt idx="4">
                  <c:v>4.1656226490347004E-2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2.2629554197782304E-2</c:v>
              </c:pt>
              <c:pt idx="4">
                <c:v>5.0441361916771753E-2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239-48E1-BC1D-1869285E9F02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0.10000001475146238</c:v>
                </c:pt>
                <c:pt idx="1">
                  <c:v>0.10000001475146238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1110.8499013915514</c:v>
              </c:pt>
            </c:numLit>
          </c:xVal>
          <c:yVal>
            <c:numLit>
              <c:formatCode>General</c:formatCode>
              <c:ptCount val="2"/>
              <c:pt idx="0">
                <c:v>0.10000001475146238</c:v>
              </c:pt>
              <c:pt idx="1">
                <c:v>0.10000001475146238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E239-48E1-BC1D-1869285E9F02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0.10000001475146238</c:v>
                </c:pt>
                <c:pt idx="1">
                  <c:v>0.10000001475146238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521.30483384311219</c:v>
              </c:pt>
            </c:numLit>
          </c:xVal>
          <c:yVal>
            <c:numLit>
              <c:formatCode>General</c:formatCode>
              <c:ptCount val="2"/>
              <c:pt idx="0">
                <c:v>0.10000001475146238</c:v>
              </c:pt>
              <c:pt idx="1">
                <c:v>0.10000001475146238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E239-48E1-BC1D-1869285E9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3904"/>
        <c:axId val="1547280064"/>
      </c:scatterChart>
      <c:valAx>
        <c:axId val="7934539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80064"/>
        <c:crosses val="autoZero"/>
        <c:crossBetween val="midCat"/>
      </c:valAx>
      <c:valAx>
        <c:axId val="15472800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3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6.877740729155931E-4</c:v>
              </c:pt>
              <c:pt idx="2">
                <c:v>1.5120309531401739E-3</c:v>
              </c:pt>
              <c:pt idx="3">
                <c:v>2.3961357966291105E-3</c:v>
              </c:pt>
              <c:pt idx="4">
                <c:v>3.3208504969257984E-3</c:v>
              </c:pt>
              <c:pt idx="5">
                <c:v>4.2764728830050154E-3</c:v>
              </c:pt>
              <c:pt idx="6">
                <c:v>5.2570385996405155E-3</c:v>
              </c:pt>
              <c:pt idx="7">
                <c:v>6.2584696456338667E-3</c:v>
              </c:pt>
              <c:pt idx="8">
                <c:v>7.2777829396847528E-3</c:v>
              </c:pt>
              <c:pt idx="9">
                <c:v>8.3126913778526074E-3</c:v>
              </c:pt>
              <c:pt idx="10">
                <c:v>9.3613796269849409E-3</c:v>
              </c:pt>
              <c:pt idx="11">
                <c:v>1.042236790376988E-2</c:v>
              </c:pt>
              <c:pt idx="12">
                <c:v>1.1494424188576165E-2</c:v>
              </c:pt>
              <c:pt idx="13">
                <c:v>1.257650497619549E-2</c:v>
              </c:pt>
              <c:pt idx="14">
                <c:v>1.3667713767120129E-2</c:v>
              </c:pt>
              <c:pt idx="15">
                <c:v>1.4767271078735445E-2</c:v>
              </c:pt>
              <c:pt idx="16">
                <c:v>1.5874492212216804E-2</c:v>
              </c:pt>
              <c:pt idx="17">
                <c:v>1.6988770402441671E-2</c:v>
              </c:pt>
              <c:pt idx="18">
                <c:v>1.8109563802754892E-2</c:v>
              </c:pt>
              <c:pt idx="19">
                <c:v>1.9236385264006204E-2</c:v>
              </c:pt>
              <c:pt idx="20">
                <c:v>2.0368794190198391E-2</c:v>
              </c:pt>
              <c:pt idx="21">
                <c:v>2.1506389964488389E-2</c:v>
              </c:pt>
              <c:pt idx="22">
                <c:v>2.2648806581211104E-2</c:v>
              </c:pt>
              <c:pt idx="23">
                <c:v>2.3795708217028505E-2</c:v>
              </c:pt>
              <c:pt idx="24">
                <c:v>2.4946785542539474E-2</c:v>
              </c:pt>
              <c:pt idx="25">
                <c:v>2.6101752624331998E-2</c:v>
              </c:pt>
              <c:pt idx="26">
                <c:v>2.7260344302705873E-2</c:v>
              </c:pt>
              <c:pt idx="27">
                <c:v>2.8422313956211934E-2</c:v>
              </c:pt>
              <c:pt idx="28">
                <c:v>2.9587431583463972E-2</c:v>
              </c:pt>
              <c:pt idx="29">
                <c:v>3.0755482147250678E-2</c:v>
              </c:pt>
              <c:pt idx="30">
                <c:v>3.192626413708867E-2</c:v>
              </c:pt>
              <c:pt idx="31">
                <c:v>3.309958831492666E-2</c:v>
              </c:pt>
              <c:pt idx="32">
                <c:v>3.4275276615381274E-2</c:v>
              </c:pt>
              <c:pt idx="33">
                <c:v>3.5453161177123001E-2</c:v>
              </c:pt>
              <c:pt idx="34">
                <c:v>3.6633083486178525E-2</c:v>
              </c:pt>
              <c:pt idx="35">
                <c:v>3.7814893615227538E-2</c:v>
              </c:pt>
              <c:pt idx="36">
                <c:v>3.8998449545633584E-2</c:v>
              </c:pt>
              <c:pt idx="37">
                <c:v>4.0183616561102142E-2</c:v>
              </c:pt>
              <c:pt idx="38">
                <c:v>4.1370266703615717E-2</c:v>
              </c:pt>
              <c:pt idx="39">
                <c:v>4.2558278283733091E-2</c:v>
              </c:pt>
              <c:pt idx="40">
                <c:v>4.3747535438525359E-2</c:v>
              </c:pt>
              <c:pt idx="41">
                <c:v>4.493792773140471E-2</c:v>
              </c:pt>
              <c:pt idx="42">
                <c:v>4.6129349788919624E-2</c:v>
              </c:pt>
              <c:pt idx="43">
                <c:v>4.7321700970274563E-2</c:v>
              </c:pt>
              <c:pt idx="44">
                <c:v>4.8514885065908411E-2</c:v>
              </c:pt>
              <c:pt idx="45">
                <c:v>4.9708810021952363E-2</c:v>
              </c:pt>
              <c:pt idx="46">
                <c:v>5.0903387687799513E-2</c:v>
              </c:pt>
              <c:pt idx="47">
                <c:v>5.2098533584368834E-2</c:v>
              </c:pt>
              <c:pt idx="48">
                <c:v>5.3294166690947914E-2</c:v>
              </c:pt>
              <c:pt idx="49">
                <c:v>5.4490209248753183E-2</c:v>
              </c:pt>
              <c:pt idx="50">
                <c:v>5.5686586579569562E-2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B129-4CE7-BD9B-94234167A3AA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1127.8738231635782</c:v>
              </c:pt>
            </c:numLit>
          </c:xVal>
          <c:yVal>
            <c:numLit>
              <c:formatCode>General</c:formatCode>
              <c:ptCount val="2"/>
              <c:pt idx="0">
                <c:v>0.10000001370697965</c:v>
              </c:pt>
              <c:pt idx="1">
                <c:v>0.10000001370697965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B129-4CE7-BD9B-94234167A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3904"/>
        <c:axId val="154727590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0.10436898955740685</c:v>
                </c:pt>
                <c:pt idx="3">
                  <c:v>0.11192941097654018</c:v>
                </c:pt>
                <c:pt idx="4">
                  <c:v>0.13310401421010862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-2.1708621324687122E-3</c:v>
                </c:pt>
                <c:pt idx="3">
                  <c:v>2.1447154415647089E-2</c:v>
                </c:pt>
                <c:pt idx="4">
                  <c:v>4.1656226490347004E-2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2.2629554197782304E-2</c:v>
              </c:pt>
              <c:pt idx="4">
                <c:v>5.0441361916771753E-2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129-4CE7-BD9B-94234167A3AA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0.10000001370697965</c:v>
                </c:pt>
                <c:pt idx="1">
                  <c:v>0.10000001370697965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1127.8738231635782</c:v>
              </c:pt>
            </c:numLit>
          </c:xVal>
          <c:yVal>
            <c:numLit>
              <c:formatCode>General</c:formatCode>
              <c:ptCount val="2"/>
              <c:pt idx="0">
                <c:v>0.10000001370697965</c:v>
              </c:pt>
              <c:pt idx="1">
                <c:v>0.10000001370697965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129-4CE7-BD9B-94234167A3AA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0.10000001370697965</c:v>
                </c:pt>
                <c:pt idx="1">
                  <c:v>0.10000001370697965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520.49880237576747</c:v>
              </c:pt>
            </c:numLit>
          </c:xVal>
          <c:yVal>
            <c:numLit>
              <c:formatCode>General</c:formatCode>
              <c:ptCount val="2"/>
              <c:pt idx="0">
                <c:v>0.10000001370697965</c:v>
              </c:pt>
              <c:pt idx="1">
                <c:v>0.10000001370697965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129-4CE7-BD9B-94234167A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3904"/>
        <c:axId val="1547275904"/>
      </c:scatterChart>
      <c:valAx>
        <c:axId val="7934539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5904"/>
        <c:crosses val="autoZero"/>
        <c:crossBetween val="midCat"/>
      </c:valAx>
      <c:valAx>
        <c:axId val="154727590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3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4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1.0791741207815877E-3</c:v>
              </c:pt>
              <c:pt idx="2">
                <c:v>2.1571684276543435E-3</c:v>
              </c:pt>
              <c:pt idx="3">
                <c:v>3.2339994073688934E-3</c:v>
              </c:pt>
              <c:pt idx="4">
                <c:v>4.3096683153401013E-3</c:v>
              </c:pt>
              <c:pt idx="5">
                <c:v>5.3841764056280252E-3</c:v>
              </c:pt>
              <c:pt idx="6">
                <c:v>6.457524930939474E-3</c:v>
              </c:pt>
              <c:pt idx="7">
                <c:v>7.5297151426292263E-3</c:v>
              </c:pt>
              <c:pt idx="8">
                <c:v>8.6007482907016954E-3</c:v>
              </c:pt>
              <c:pt idx="9">
                <c:v>9.6706256238125992E-3</c:v>
              </c:pt>
              <c:pt idx="10">
                <c:v>1.0739348389269727E-2</c:v>
              </c:pt>
              <c:pt idx="11">
                <c:v>1.1806917833035287E-2</c:v>
              </c:pt>
              <c:pt idx="12">
                <c:v>1.2873335199726332E-2</c:v>
              </c:pt>
              <c:pt idx="13">
                <c:v>1.3938601732617441E-2</c:v>
              </c:pt>
              <c:pt idx="14">
                <c:v>1.5002718673640817E-2</c:v>
              </c:pt>
              <c:pt idx="15">
                <c:v>1.606568726338907E-2</c:v>
              </c:pt>
              <c:pt idx="16">
                <c:v>1.7127508741115547E-2</c:v>
              </c:pt>
              <c:pt idx="17">
                <c:v>1.8188184344736444E-2</c:v>
              </c:pt>
              <c:pt idx="18">
                <c:v>1.9247715310832022E-2</c:v>
              </c:pt>
              <c:pt idx="19">
                <c:v>2.0306102874648062E-2</c:v>
              </c:pt>
              <c:pt idx="20">
                <c:v>2.1363348270097293E-2</c:v>
              </c:pt>
              <c:pt idx="21">
                <c:v>2.2419452729760841E-2</c:v>
              </c:pt>
              <c:pt idx="22">
                <c:v>2.3474417484889792E-2</c:v>
              </c:pt>
              <c:pt idx="23">
                <c:v>2.4528243765406403E-2</c:v>
              </c:pt>
              <c:pt idx="24">
                <c:v>2.5580932799905767E-2</c:v>
              </c:pt>
              <c:pt idx="25">
                <c:v>2.6632485815657039E-2</c:v>
              </c:pt>
              <c:pt idx="26">
                <c:v>2.7682904038604777E-2</c:v>
              </c:pt>
              <c:pt idx="27">
                <c:v>2.8732188693371023E-2</c:v>
              </c:pt>
              <c:pt idx="28">
                <c:v>2.9780341003255779E-2</c:v>
              </c:pt>
              <c:pt idx="29">
                <c:v>3.082736219023921E-2</c:v>
              </c:pt>
              <c:pt idx="30">
                <c:v>3.1873253474982648E-2</c:v>
              </c:pt>
              <c:pt idx="31">
                <c:v>3.2918016076830148E-2</c:v>
              </c:pt>
              <c:pt idx="32">
                <c:v>3.3961651213809917E-2</c:v>
              </c:pt>
              <c:pt idx="33">
                <c:v>3.500416010263567E-2</c:v>
              </c:pt>
              <c:pt idx="34">
                <c:v>3.6045543958708279E-2</c:v>
              </c:pt>
              <c:pt idx="35">
                <c:v>3.7085803996116669E-2</c:v>
              </c:pt>
              <c:pt idx="36">
                <c:v>3.8124941427639808E-2</c:v>
              </c:pt>
              <c:pt idx="37">
                <c:v>3.9162957464747933E-2</c:v>
              </c:pt>
              <c:pt idx="38">
                <c:v>4.0199853317603777E-2</c:v>
              </c:pt>
              <c:pt idx="39">
                <c:v>4.1235630195064113E-2</c:v>
              </c:pt>
              <c:pt idx="40">
                <c:v>4.2270289304681206E-2</c:v>
              </c:pt>
              <c:pt idx="41">
                <c:v>4.3303831852704242E-2</c:v>
              </c:pt>
              <c:pt idx="42">
                <c:v>4.4336259044080568E-2</c:v>
              </c:pt>
              <c:pt idx="43">
                <c:v>4.5367572082457237E-2</c:v>
              </c:pt>
              <c:pt idx="44">
                <c:v>4.6397772170182351E-2</c:v>
              </c:pt>
              <c:pt idx="45">
                <c:v>4.7426860508306579E-2</c:v>
              </c:pt>
              <c:pt idx="46">
                <c:v>4.845483829658432E-2</c:v>
              </c:pt>
              <c:pt idx="47">
                <c:v>4.9481706733475551E-2</c:v>
              </c:pt>
              <c:pt idx="48">
                <c:v>5.0507467016146397E-2</c:v>
              </c:pt>
              <c:pt idx="49">
                <c:v>5.1532120340471686E-2</c:v>
              </c:pt>
              <c:pt idx="50">
                <c:v>5.2555667901035046E-2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6AEE-4334-A612-4082C906D4B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1261.3111156463622</c:v>
              </c:pt>
            </c:numLit>
          </c:xVal>
          <c:yVal>
            <c:numLit>
              <c:formatCode>General</c:formatCode>
              <c:ptCount val="2"/>
              <c:pt idx="0">
                <c:v>0.10000001927816209</c:v>
              </c:pt>
              <c:pt idx="1">
                <c:v>0.10000001927816209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6AEE-4334-A612-4082C906D4B4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541.93173204263906</c:v>
              </c:pt>
            </c:numLit>
          </c:xVal>
          <c:yVal>
            <c:numLit>
              <c:formatCode>General</c:formatCode>
              <c:ptCount val="2"/>
              <c:pt idx="0">
                <c:v>1.52299795127603E-8</c:v>
              </c:pt>
              <c:pt idx="1">
                <c:v>0.10000001927816209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6AEE-4334-A612-4082C906D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39904"/>
        <c:axId val="154727673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0.10436898955740685</c:v>
                </c:pt>
                <c:pt idx="3">
                  <c:v>0.11192941097654018</c:v>
                </c:pt>
                <c:pt idx="4">
                  <c:v>0.13310401421010862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-2.1708621324687122E-3</c:v>
                </c:pt>
                <c:pt idx="3">
                  <c:v>2.1447154415647089E-2</c:v>
                </c:pt>
                <c:pt idx="4">
                  <c:v>4.1656226490347004E-2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2.2629554197782304E-2</c:v>
              </c:pt>
              <c:pt idx="4">
                <c:v>5.0441361916771753E-2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AEE-4334-A612-4082C906D4B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0.10000001927816209</c:v>
                </c:pt>
                <c:pt idx="1">
                  <c:v>0.10000001927816209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1261.3111156463622</c:v>
              </c:pt>
            </c:numLit>
          </c:xVal>
          <c:yVal>
            <c:numLit>
              <c:formatCode>General</c:formatCode>
              <c:ptCount val="2"/>
              <c:pt idx="0">
                <c:v>0.10000001927816209</c:v>
              </c:pt>
              <c:pt idx="1">
                <c:v>0.10000001927816209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AEE-4334-A612-4082C906D4B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0.10000001927816209</c:v>
                </c:pt>
                <c:pt idx="1">
                  <c:v>0.10000001927816209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541.93173204263906</c:v>
              </c:pt>
            </c:numLit>
          </c:xVal>
          <c:yVal>
            <c:numLit>
              <c:formatCode>General</c:formatCode>
              <c:ptCount val="2"/>
              <c:pt idx="0">
                <c:v>0.10000001927816209</c:v>
              </c:pt>
              <c:pt idx="1">
                <c:v>0.10000001927816209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AEE-4334-A612-4082C906D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39904"/>
        <c:axId val="1547276736"/>
      </c:scatterChart>
      <c:valAx>
        <c:axId val="7934399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6736"/>
        <c:crosses val="autoZero"/>
        <c:crossBetween val="midCat"/>
      </c:valAx>
      <c:valAx>
        <c:axId val="1547276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39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3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1.079174106629908E-3</c:v>
              </c:pt>
              <c:pt idx="2">
                <c:v>2.1571683993816264E-3</c:v>
              </c:pt>
              <c:pt idx="3">
                <c:v>3.2339993650055592E-3</c:v>
              </c:pt>
              <c:pt idx="4">
                <c:v>4.3096682589165696E-3</c:v>
              </c:pt>
              <c:pt idx="5">
                <c:v>5.384176335174717E-3</c:v>
              </c:pt>
              <c:pt idx="6">
                <c:v>6.4575248464866977E-3</c:v>
              </c:pt>
              <c:pt idx="7">
                <c:v>7.5297150442072908E-3</c:v>
              </c:pt>
              <c:pt idx="8">
                <c:v>8.6007481783409098E-3</c:v>
              </c:pt>
              <c:pt idx="9">
                <c:v>9.6706254975431616E-3</c:v>
              </c:pt>
              <c:pt idx="10">
                <c:v>1.0739348249121726E-2</c:v>
              </c:pt>
              <c:pt idx="11">
                <c:v>1.1806917679038806E-2</c:v>
              </c:pt>
              <c:pt idx="12">
                <c:v>1.2873335031911574E-2</c:v>
              </c:pt>
              <c:pt idx="13">
                <c:v>1.3938601551014155E-2</c:v>
              </c:pt>
              <c:pt idx="14">
                <c:v>1.5002718478279203E-2</c:v>
              </c:pt>
              <c:pt idx="15">
                <c:v>1.6065687054298994E-2</c:v>
              </c:pt>
              <c:pt idx="16">
                <c:v>1.7127508518326763E-2</c:v>
              </c:pt>
              <c:pt idx="17">
                <c:v>1.8188184108278816E-2</c:v>
              </c:pt>
              <c:pt idx="18">
                <c:v>1.9247715060735308E-2</c:v>
              </c:pt>
              <c:pt idx="19">
                <c:v>2.0306102610941897E-2</c:v>
              </c:pt>
              <c:pt idx="20">
                <c:v>2.1363347992811435E-2</c:v>
              </c:pt>
              <c:pt idx="21">
                <c:v>2.2419452438924934E-2</c:v>
              </c:pt>
              <c:pt idx="22">
                <c:v>2.3474417180533367E-2</c:v>
              </c:pt>
              <c:pt idx="23">
                <c:v>2.4528243447558992E-2</c:v>
              </c:pt>
              <c:pt idx="24">
                <c:v>2.5580932468596791E-2</c:v>
              </c:pt>
              <c:pt idx="25">
                <c:v>2.6632485470915922E-2</c:v>
              </c:pt>
              <c:pt idx="26">
                <c:v>2.7682903680460932E-2</c:v>
              </c:pt>
              <c:pt idx="27">
                <c:v>2.8732188321853765E-2</c:v>
              </c:pt>
              <c:pt idx="28">
                <c:v>2.9780340618394418E-2</c:v>
              </c:pt>
              <c:pt idx="29">
                <c:v>3.0827361792062948E-2</c:v>
              </c:pt>
              <c:pt idx="30">
                <c:v>3.1873253063520679E-2</c:v>
              </c:pt>
              <c:pt idx="31">
                <c:v>3.2918015652111672E-2</c:v>
              </c:pt>
              <c:pt idx="32">
                <c:v>3.3961650775863911E-2</c:v>
              </c:pt>
              <c:pt idx="33">
                <c:v>3.5004159651491333E-2</c:v>
              </c:pt>
              <c:pt idx="34">
                <c:v>3.6045543494394365E-2</c:v>
              </c:pt>
              <c:pt idx="35">
                <c:v>3.7085803518662266E-2</c:v>
              </c:pt>
              <c:pt idx="36">
                <c:v>3.8124940937073894E-2</c:v>
              </c:pt>
              <c:pt idx="37">
                <c:v>3.9162956961099268E-2</c:v>
              </c:pt>
              <c:pt idx="38">
                <c:v>4.0199852800901215E-2</c:v>
              </c:pt>
              <c:pt idx="39">
                <c:v>4.1235629665336414E-2</c:v>
              </c:pt>
              <c:pt idx="40">
                <c:v>4.2270288761957014E-2</c:v>
              </c:pt>
              <c:pt idx="41">
                <c:v>4.3303831297012312E-2</c:v>
              </c:pt>
              <c:pt idx="42">
                <c:v>4.4336258475449433E-2</c:v>
              </c:pt>
              <c:pt idx="43">
                <c:v>4.5367571500915548E-2</c:v>
              </c:pt>
              <c:pt idx="44">
                <c:v>4.6397771575758626E-2</c:v>
              </c:pt>
              <c:pt idx="45">
                <c:v>4.7426859901029246E-2</c:v>
              </c:pt>
              <c:pt idx="46">
                <c:v>4.8454837676481913E-2</c:v>
              </c:pt>
              <c:pt idx="47">
                <c:v>4.9481706100576381E-2</c:v>
              </c:pt>
              <c:pt idx="48">
                <c:v>5.0507466370478774E-2</c:v>
              </c:pt>
              <c:pt idx="49">
                <c:v>5.153211968206392E-2</c:v>
              </c:pt>
              <c:pt idx="50">
                <c:v>5.2555667229915455E-2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DD62-4151-A6C8-58BA139BB2D0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1261.3111156463622</c:v>
              </c:pt>
            </c:numLit>
          </c:xVal>
          <c:yVal>
            <c:numLit>
              <c:formatCode>General</c:formatCode>
              <c:ptCount val="2"/>
              <c:pt idx="0">
                <c:v>0.10000001803400055</c:v>
              </c:pt>
              <c:pt idx="1">
                <c:v>0.10000001803400055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DD62-4151-A6C8-58BA139BB2D0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541.91932845529948</c:v>
              </c:pt>
            </c:numLit>
          </c:xVal>
          <c:yVal>
            <c:numLit>
              <c:formatCode>General</c:formatCode>
              <c:ptCount val="2"/>
              <c:pt idx="0">
                <c:v>1.52299795127603E-8</c:v>
              </c:pt>
              <c:pt idx="1">
                <c:v>0.10000001803400055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DD62-4151-A6C8-58BA139BB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4304"/>
        <c:axId val="154727216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0.10436898955740685</c:v>
                </c:pt>
                <c:pt idx="3">
                  <c:v>0.11192941097654018</c:v>
                </c:pt>
                <c:pt idx="4">
                  <c:v>0.13310401421010862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-2.1708621324687122E-3</c:v>
                </c:pt>
                <c:pt idx="3">
                  <c:v>2.1447154415647089E-2</c:v>
                </c:pt>
                <c:pt idx="4">
                  <c:v>4.1656226490347004E-2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2.2629554197782304E-2</c:v>
              </c:pt>
              <c:pt idx="4">
                <c:v>5.0441361916771753E-2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D62-4151-A6C8-58BA139BB2D0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0.10000001803400055</c:v>
                </c:pt>
                <c:pt idx="1">
                  <c:v>0.10000001803400055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1261.3111156463622</c:v>
              </c:pt>
            </c:numLit>
          </c:xVal>
          <c:yVal>
            <c:numLit>
              <c:formatCode>General</c:formatCode>
              <c:ptCount val="2"/>
              <c:pt idx="0">
                <c:v>0.10000001803400055</c:v>
              </c:pt>
              <c:pt idx="1">
                <c:v>0.10000001803400055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D62-4151-A6C8-58BA139BB2D0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0.10000001803400055</c:v>
                </c:pt>
                <c:pt idx="1">
                  <c:v>0.10000001803400055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541.91932845529948</c:v>
              </c:pt>
            </c:numLit>
          </c:xVal>
          <c:yVal>
            <c:numLit>
              <c:formatCode>General</c:formatCode>
              <c:ptCount val="2"/>
              <c:pt idx="0">
                <c:v>0.10000001803400055</c:v>
              </c:pt>
              <c:pt idx="1">
                <c:v>0.10000001803400055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DD62-4151-A6C8-58BA139BB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4304"/>
        <c:axId val="1547272160"/>
      </c:scatterChart>
      <c:valAx>
        <c:axId val="7934443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2160"/>
        <c:crosses val="autoZero"/>
        <c:crossBetween val="midCat"/>
      </c:valAx>
      <c:valAx>
        <c:axId val="15472721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4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2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1.0791741120012778E-3</c:v>
              </c:pt>
              <c:pt idx="2">
                <c:v>2.1571684101127091E-3</c:v>
              </c:pt>
              <c:pt idx="3">
                <c:v>3.2339993810848078E-3</c:v>
              </c:pt>
              <c:pt idx="4">
                <c:v>4.3096682803324378E-3</c:v>
              </c:pt>
              <c:pt idx="5">
                <c:v>5.38417636191577E-3</c:v>
              </c:pt>
              <c:pt idx="6">
                <c:v>6.457524878541278E-3</c:v>
              </c:pt>
              <c:pt idx="7">
                <c:v>7.5297150815639641E-3</c:v>
              </c:pt>
              <c:pt idx="8">
                <c:v>8.6007482209881289E-3</c:v>
              </c:pt>
              <c:pt idx="9">
                <c:v>9.6706255454694894E-3</c:v>
              </c:pt>
              <c:pt idx="10">
                <c:v>1.073934830231584E-2</c:v>
              </c:pt>
              <c:pt idx="11">
                <c:v>1.1806917737489051E-2</c:v>
              </c:pt>
              <c:pt idx="12">
                <c:v>1.2873335095606621E-2</c:v>
              </c:pt>
              <c:pt idx="13">
                <c:v>1.3938601619942795E-2</c:v>
              </c:pt>
              <c:pt idx="14">
                <c:v>1.5002718552429888E-2</c:v>
              </c:pt>
              <c:pt idx="15">
                <c:v>1.6065687133660401E-2</c:v>
              </c:pt>
              <c:pt idx="16">
                <c:v>1.7127508602887677E-2</c:v>
              </c:pt>
              <c:pt idx="17">
                <c:v>1.8188184198027799E-2</c:v>
              </c:pt>
              <c:pt idx="18">
                <c:v>1.9247715155661038E-2</c:v>
              </c:pt>
              <c:pt idx="19">
                <c:v>2.0306102711033166E-2</c:v>
              </c:pt>
              <c:pt idx="20">
                <c:v>2.1363348098057025E-2</c:v>
              </c:pt>
              <c:pt idx="21">
                <c:v>2.2419452549313521E-2</c:v>
              </c:pt>
              <c:pt idx="22">
                <c:v>2.3474417296053738E-2</c:v>
              </c:pt>
              <c:pt idx="23">
                <c:v>2.4528243568199933E-2</c:v>
              </c:pt>
              <c:pt idx="24">
                <c:v>2.558093259434709E-2</c:v>
              </c:pt>
              <c:pt idx="25">
                <c:v>2.6632485601764472E-2</c:v>
              </c:pt>
              <c:pt idx="26">
                <c:v>2.768290381639664E-2</c:v>
              </c:pt>
              <c:pt idx="27">
                <c:v>2.8732188462865411E-2</c:v>
              </c:pt>
              <c:pt idx="28">
                <c:v>2.9780340764470902E-2</c:v>
              </c:pt>
              <c:pt idx="29">
                <c:v>3.0827361943193164E-2</c:v>
              </c:pt>
              <c:pt idx="30">
                <c:v>3.1873253219693642E-2</c:v>
              </c:pt>
              <c:pt idx="31">
                <c:v>3.2918015813316159E-2</c:v>
              </c:pt>
              <c:pt idx="32">
                <c:v>3.3961650942088938E-2</c:v>
              </c:pt>
              <c:pt idx="33">
                <c:v>3.5004159822725908E-2</c:v>
              </c:pt>
              <c:pt idx="34">
                <c:v>3.6045543670627504E-2</c:v>
              </c:pt>
              <c:pt idx="35">
                <c:v>3.7085803699882972E-2</c:v>
              </c:pt>
              <c:pt idx="36">
                <c:v>3.8124941123271174E-2</c:v>
              </c:pt>
              <c:pt idx="37">
                <c:v>3.9162957152262236E-2</c:v>
              </c:pt>
              <c:pt idx="38">
                <c:v>4.0199852997018781E-2</c:v>
              </c:pt>
              <c:pt idx="39">
                <c:v>4.1235629866397804E-2</c:v>
              </c:pt>
              <c:pt idx="40">
                <c:v>4.227028896795134E-2</c:v>
              </c:pt>
              <c:pt idx="41">
                <c:v>4.3303831507928478E-2</c:v>
              </c:pt>
              <c:pt idx="42">
                <c:v>4.4336258691276789E-2</c:v>
              </c:pt>
              <c:pt idx="43">
                <c:v>4.5367571721643199E-2</c:v>
              </c:pt>
              <c:pt idx="44">
                <c:v>4.6397771801375699E-2</c:v>
              </c:pt>
              <c:pt idx="45">
                <c:v>4.7426860131525091E-2</c:v>
              </c:pt>
              <c:pt idx="46">
                <c:v>4.845483791184553E-2</c:v>
              </c:pt>
              <c:pt idx="47">
                <c:v>4.9481706340797002E-2</c:v>
              </c:pt>
              <c:pt idx="48">
                <c:v>5.0507466615545851E-2</c:v>
              </c:pt>
              <c:pt idx="49">
                <c:v>5.1532119931966575E-2</c:v>
              </c:pt>
              <c:pt idx="50">
                <c:v>5.2555667484642909E-2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A074-4B4D-B2C7-12B121E21D2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1261.3111156463622</c:v>
              </c:pt>
            </c:numLit>
          </c:xVal>
          <c:yVal>
            <c:numLit>
              <c:formatCode>General</c:formatCode>
              <c:ptCount val="2"/>
              <c:pt idx="0">
                <c:v>0.10000001850622958</c:v>
              </c:pt>
              <c:pt idx="1">
                <c:v>0.10000001850622958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A074-4B4D-B2C7-12B121E21D24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541.91659063029419</c:v>
              </c:pt>
            </c:numLit>
          </c:xVal>
          <c:yVal>
            <c:numLit>
              <c:formatCode>General</c:formatCode>
              <c:ptCount val="2"/>
              <c:pt idx="0">
                <c:v>1.52299795127603E-8</c:v>
              </c:pt>
              <c:pt idx="1">
                <c:v>0.10000001850622958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A074-4B4D-B2C7-12B121E21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6704"/>
        <c:axId val="154728755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0.10436898955740685</c:v>
                </c:pt>
                <c:pt idx="3">
                  <c:v>0.11192941097654018</c:v>
                </c:pt>
                <c:pt idx="4">
                  <c:v>0.13310401421010862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-2.1708621324687122E-3</c:v>
                </c:pt>
                <c:pt idx="3">
                  <c:v>2.1447154415647089E-2</c:v>
                </c:pt>
                <c:pt idx="4">
                  <c:v>4.1656226490347004E-2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2.2629554197782304E-2</c:v>
              </c:pt>
              <c:pt idx="4">
                <c:v>5.0441361916771753E-2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074-4B4D-B2C7-12B121E21D2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0.10000001850622958</c:v>
                </c:pt>
                <c:pt idx="1">
                  <c:v>0.10000001850622958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1261.3111156463622</c:v>
              </c:pt>
            </c:numLit>
          </c:xVal>
          <c:yVal>
            <c:numLit>
              <c:formatCode>General</c:formatCode>
              <c:ptCount val="2"/>
              <c:pt idx="0">
                <c:v>0.10000001850622958</c:v>
              </c:pt>
              <c:pt idx="1">
                <c:v>0.10000001850622958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074-4B4D-B2C7-12B121E21D2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0.10000001850622958</c:v>
                </c:pt>
                <c:pt idx="1">
                  <c:v>0.10000001850622958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541.91659063029419</c:v>
              </c:pt>
            </c:numLit>
          </c:xVal>
          <c:yVal>
            <c:numLit>
              <c:formatCode>General</c:formatCode>
              <c:ptCount val="2"/>
              <c:pt idx="0">
                <c:v>0.10000001850622958</c:v>
              </c:pt>
              <c:pt idx="1">
                <c:v>0.10000001850622958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074-4B4D-B2C7-12B121E21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6704"/>
        <c:axId val="1547287552"/>
      </c:scatterChart>
      <c:valAx>
        <c:axId val="7934467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87552"/>
        <c:crosses val="autoZero"/>
        <c:crossBetween val="midCat"/>
      </c:valAx>
      <c:valAx>
        <c:axId val="15472875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6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1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1.5870849445234E-8</c:v>
              </c:pt>
              <c:pt idx="1">
                <c:v>1.0791747653057765E-3</c:v>
              </c:pt>
              <c:pt idx="2">
                <c:v>2.1571690758240987E-3</c:v>
              </c:pt>
              <c:pt idx="3">
                <c:v>3.2340000591756339E-3</c:v>
              </c:pt>
              <c:pt idx="4">
                <c:v>4.3096689707752458E-3</c:v>
              </c:pt>
              <c:pt idx="5">
                <c:v>5.3841770646829929E-3</c:v>
              </c:pt>
              <c:pt idx="6">
                <c:v>6.4575255936055705E-3</c:v>
              </c:pt>
              <c:pt idx="7">
                <c:v>7.5297158088979792E-3</c:v>
              </c:pt>
              <c:pt idx="8">
                <c:v>8.6007489605646314E-3</c:v>
              </c:pt>
              <c:pt idx="9">
                <c:v>9.6706262972610212E-3</c:v>
              </c:pt>
              <c:pt idx="10">
                <c:v>1.0739349066295274E-2</c:v>
              </c:pt>
              <c:pt idx="11">
                <c:v>1.1806918513629257E-2</c:v>
              </c:pt>
              <c:pt idx="12">
                <c:v>1.2873335883880363E-2</c:v>
              </c:pt>
              <c:pt idx="13">
                <c:v>1.3938602420323054E-2</c:v>
              </c:pt>
              <c:pt idx="14">
                <c:v>1.5002719364889644E-2</c:v>
              </c:pt>
              <c:pt idx="15">
                <c:v>1.6065687958172519E-2</c:v>
              </c:pt>
              <c:pt idx="16">
                <c:v>1.7127509439425252E-2</c:v>
              </c:pt>
              <c:pt idx="17">
                <c:v>1.8188185046563925E-2</c:v>
              </c:pt>
              <c:pt idx="18">
                <c:v>1.9247716016168911E-2</c:v>
              </c:pt>
              <c:pt idx="19">
                <c:v>2.0306103583485984E-2</c:v>
              </c:pt>
              <c:pt idx="20">
                <c:v>2.1363348982427768E-2</c:v>
              </c:pt>
              <c:pt idx="21">
                <c:v>2.2419453445575607E-2</c:v>
              </c:pt>
              <c:pt idx="22">
                <c:v>2.3474418204180475E-2</c:v>
              </c:pt>
              <c:pt idx="23">
                <c:v>2.4528244488164739E-2</c:v>
              </c:pt>
              <c:pt idx="24">
                <c:v>2.558093352612327E-2</c:v>
              </c:pt>
              <c:pt idx="25">
                <c:v>2.6632486545325445E-2</c:v>
              </c:pt>
              <c:pt idx="26">
                <c:v>2.7682904771715929E-2</c:v>
              </c:pt>
              <c:pt idx="27">
                <c:v>2.8732189429916549E-2</c:v>
              </c:pt>
              <c:pt idx="28">
                <c:v>2.9780341743227409E-2</c:v>
              </c:pt>
              <c:pt idx="29">
                <c:v>3.0827362933628786E-2</c:v>
              </c:pt>
              <c:pt idx="30">
                <c:v>3.1873254221781798E-2</c:v>
              </c:pt>
              <c:pt idx="31">
                <c:v>3.2918016827030702E-2</c:v>
              </c:pt>
              <c:pt idx="32">
                <c:v>3.3961651967403611E-2</c:v>
              </c:pt>
              <c:pt idx="33">
                <c:v>3.5004160859614455E-2</c:v>
              </c:pt>
              <c:pt idx="34">
                <c:v>3.6045544719063773E-2</c:v>
              </c:pt>
              <c:pt idx="35">
                <c:v>3.7085804759840815E-2</c:v>
              </c:pt>
              <c:pt idx="36">
                <c:v>3.8124942194724558E-2</c:v>
              </c:pt>
              <c:pt idx="37">
                <c:v>3.9162958235185015E-2</c:v>
              </c:pt>
              <c:pt idx="38">
                <c:v>4.0199854091385032E-2</c:v>
              </c:pt>
              <c:pt idx="39">
                <c:v>4.1235630972181365E-2</c:v>
              </c:pt>
              <c:pt idx="40">
                <c:v>4.2270290085126512E-2</c:v>
              </c:pt>
              <c:pt idx="41">
                <c:v>4.330383263646944E-2</c:v>
              </c:pt>
              <c:pt idx="42">
                <c:v>4.4336259831157604E-2</c:v>
              </c:pt>
              <c:pt idx="43">
                <c:v>4.5367572872838061E-2</c:v>
              </c:pt>
              <c:pt idx="44">
                <c:v>4.6397772963858892E-2</c:v>
              </c:pt>
              <c:pt idx="45">
                <c:v>4.7426861305270782E-2</c:v>
              </c:pt>
              <c:pt idx="46">
                <c:v>4.8454839096828239E-2</c:v>
              </c:pt>
              <c:pt idx="47">
                <c:v>4.9481707536991125E-2</c:v>
              </c:pt>
              <c:pt idx="48">
                <c:v>5.0507467822925679E-2</c:v>
              </c:pt>
              <c:pt idx="49">
                <c:v>5.1532121150506503E-2</c:v>
              </c:pt>
              <c:pt idx="50">
                <c:v>5.2555668714317674E-2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007-4EE0-BD4F-BEEE0472DA05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1261.3111156463622</c:v>
              </c:pt>
            </c:numLit>
          </c:xVal>
          <c:yVal>
            <c:numLit>
              <c:formatCode>General</c:formatCode>
              <c:ptCount val="2"/>
              <c:pt idx="0">
                <c:v>0.1000000202370145</c:v>
              </c:pt>
              <c:pt idx="1">
                <c:v>0.1000000202370145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007-4EE0-BD4F-BEEE0472DA05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555.02700378156669</c:v>
              </c:pt>
            </c:numLit>
          </c:xVal>
          <c:yVal>
            <c:numLit>
              <c:formatCode>General</c:formatCode>
              <c:ptCount val="2"/>
              <c:pt idx="0">
                <c:v>1.5870849445234E-8</c:v>
              </c:pt>
              <c:pt idx="1">
                <c:v>0.1000000202370145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9007-4EE0-BD4F-BEEE0472D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5104"/>
        <c:axId val="154727340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0.10436898955740685</c:v>
                </c:pt>
                <c:pt idx="3">
                  <c:v>0.11192941097654018</c:v>
                </c:pt>
                <c:pt idx="4">
                  <c:v>0.13310401421010862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-2.1708621324687122E-3</c:v>
                </c:pt>
                <c:pt idx="3">
                  <c:v>2.1447154415647089E-2</c:v>
                </c:pt>
                <c:pt idx="4">
                  <c:v>4.1656226490347004E-2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2.2629554197782304E-2</c:v>
              </c:pt>
              <c:pt idx="4">
                <c:v>5.0441361916771753E-2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007-4EE0-BD4F-BEEE0472DA05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0.1000000202370145</c:v>
                </c:pt>
                <c:pt idx="1">
                  <c:v>0.1000000202370145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1261.3111156463622</c:v>
              </c:pt>
            </c:numLit>
          </c:xVal>
          <c:yVal>
            <c:numLit>
              <c:formatCode>General</c:formatCode>
              <c:ptCount val="2"/>
              <c:pt idx="0">
                <c:v>0.1000000202370145</c:v>
              </c:pt>
              <c:pt idx="1">
                <c:v>0.1000000202370145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007-4EE0-BD4F-BEEE0472DA05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0.1000000202370145</c:v>
                </c:pt>
                <c:pt idx="1">
                  <c:v>0.1000000202370145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555.02700378156669</c:v>
              </c:pt>
            </c:numLit>
          </c:xVal>
          <c:yVal>
            <c:numLit>
              <c:formatCode>General</c:formatCode>
              <c:ptCount val="2"/>
              <c:pt idx="0">
                <c:v>0.1000000202370145</c:v>
              </c:pt>
              <c:pt idx="1">
                <c:v>0.1000000202370145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007-4EE0-BD4F-BEEE0472D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5104"/>
        <c:axId val="1547273408"/>
      </c:scatterChart>
      <c:valAx>
        <c:axId val="7934451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3408"/>
        <c:crosses val="autoZero"/>
        <c:crossBetween val="midCat"/>
      </c:valAx>
      <c:valAx>
        <c:axId val="15472734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5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Weibull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7.0712366512752504E-4</c:v>
              </c:pt>
              <c:pt idx="2">
                <c:v>1.5394174118355812E-3</c:v>
              </c:pt>
              <c:pt idx="3">
                <c:v>2.426089250010931E-3</c:v>
              </c:pt>
              <c:pt idx="4">
                <c:v>3.3497095326845256E-3</c:v>
              </c:pt>
              <c:pt idx="5">
                <c:v>4.3015619210014242E-3</c:v>
              </c:pt>
              <c:pt idx="6">
                <c:v>5.2763229073061824E-3</c:v>
              </c:pt>
              <c:pt idx="7">
                <c:v>6.2703726904168424E-3</c:v>
              </c:pt>
              <c:pt idx="8">
                <c:v>7.2810762066918373E-3</c:v>
              </c:pt>
              <c:pt idx="9">
                <c:v>8.3064219872470372E-3</c:v>
              </c:pt>
              <c:pt idx="10">
                <c:v>9.3448198150192056E-3</c:v>
              </c:pt>
              <c:pt idx="11">
                <c:v>1.0394978125229791E-2</c:v>
              </c:pt>
              <c:pt idx="12">
                <c:v>1.1455825196880627E-2</c:v>
              </c:pt>
              <c:pt idx="13">
                <c:v>1.2526456088139369E-2</c:v>
              </c:pt>
              <c:pt idx="14">
                <c:v>1.3606095543234146E-2</c:v>
              </c:pt>
              <c:pt idx="15">
                <c:v>1.4694071250714914E-2</c:v>
              </c:pt>
              <c:pt idx="16">
                <c:v>1.5789794058121837E-2</c:v>
              </c:pt>
              <c:pt idx="17">
                <c:v>1.6892743006607237E-2</c:v>
              </c:pt>
              <c:pt idx="18">
                <c:v>1.8002453793636661E-2</c:v>
              </c:pt>
              <c:pt idx="19">
                <c:v>1.9118509729614968E-2</c:v>
              </c:pt>
              <c:pt idx="20">
                <c:v>2.0240534545077078E-2</c:v>
              </c:pt>
              <c:pt idx="21">
                <c:v>2.1368186595215763E-2</c:v>
              </c:pt>
              <c:pt idx="22">
                <c:v>2.250115413600684E-2</c:v>
              </c:pt>
              <c:pt idx="23">
                <c:v>2.3639151433603636E-2</c:v>
              </c:pt>
              <c:pt idx="24">
                <c:v>2.4781915529822715E-2</c:v>
              </c:pt>
              <c:pt idx="25">
                <c:v>2.5929203530086323E-2</c:v>
              </c:pt>
              <c:pt idx="26">
                <c:v>2.7080790311703625E-2</c:v>
              </c:pt>
              <c:pt idx="27">
                <c:v>2.8236466573524067E-2</c:v>
              </c:pt>
              <c:pt idx="28">
                <c:v>2.9396037165227169E-2</c:v>
              </c:pt>
              <c:pt idx="29">
                <c:v>3.0559319647500714E-2</c:v>
              </c:pt>
              <c:pt idx="30">
                <c:v>3.1726143044257582E-2</c:v>
              </c:pt>
              <c:pt idx="31">
                <c:v>3.2896346755665003E-2</c:v>
              </c:pt>
              <c:pt idx="32">
                <c:v>3.4069779606688465E-2</c:v>
              </c:pt>
              <c:pt idx="33">
                <c:v>3.5246299010504009E-2</c:v>
              </c:pt>
              <c:pt idx="34">
                <c:v>3.6425770229813151E-2</c:v>
              </c:pt>
              <c:pt idx="35">
                <c:v>3.7608065722029904E-2</c:v>
              </c:pt>
              <c:pt idx="36">
                <c:v>3.8793064556664703E-2</c:v>
              </c:pt>
              <c:pt idx="37">
                <c:v>3.9980651895140204E-2</c:v>
              </c:pt>
              <c:pt idx="38">
                <c:v>4.1170718524820259E-2</c:v>
              </c:pt>
              <c:pt idx="39">
                <c:v>4.2363160440309813E-2</c:v>
              </c:pt>
              <c:pt idx="40">
                <c:v>4.3557878466124786E-2</c:v>
              </c:pt>
              <c:pt idx="41">
                <c:v>4.4754777915700025E-2</c:v>
              </c:pt>
              <c:pt idx="42">
                <c:v>4.5953768282424257E-2</c:v>
              </c:pt>
              <c:pt idx="43">
                <c:v>4.715476295899259E-2</c:v>
              </c:pt>
              <c:pt idx="44">
                <c:v>4.8357678981874798E-2</c:v>
              </c:pt>
              <c:pt idx="45">
                <c:v>4.9562436798124089E-2</c:v>
              </c:pt>
              <c:pt idx="46">
                <c:v>5.0768960052112906E-2</c:v>
              </c:pt>
              <c:pt idx="47">
                <c:v>5.1977175390091973E-2</c:v>
              </c:pt>
              <c:pt idx="48">
                <c:v>5.3187012280728252E-2</c:v>
              </c:pt>
              <c:pt idx="49">
                <c:v>5.4398402850006029E-2</c:v>
              </c:pt>
              <c:pt idx="50">
                <c:v>5.5611281729067874E-2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F68-425E-8AF7-59D627E324F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1113.1388370728432</c:v>
              </c:pt>
            </c:numLit>
          </c:xVal>
          <c:yVal>
            <c:numLit>
              <c:formatCode>General</c:formatCode>
              <c:ptCount val="2"/>
              <c:pt idx="0">
                <c:v>0.10000001370698243</c:v>
              </c:pt>
              <c:pt idx="1">
                <c:v>0.10000001370698243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F68-425E-8AF7-59D627E32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4304"/>
        <c:axId val="154727008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0.10436898955740685</c:v>
                </c:pt>
                <c:pt idx="3">
                  <c:v>0.11192941097654018</c:v>
                </c:pt>
                <c:pt idx="4">
                  <c:v>0.13310401421010862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-2.1708621324687122E-3</c:v>
                </c:pt>
                <c:pt idx="3">
                  <c:v>2.1447154415647089E-2</c:v>
                </c:pt>
                <c:pt idx="4">
                  <c:v>4.1656226490347004E-2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2.2629554197782304E-2</c:v>
              </c:pt>
              <c:pt idx="4">
                <c:v>5.0441361916771753E-2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F68-425E-8AF7-59D627E324F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0.10000001370698243</c:v>
                </c:pt>
                <c:pt idx="1">
                  <c:v>0.10000001370698243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1113.1388370728432</c:v>
              </c:pt>
            </c:numLit>
          </c:xVal>
          <c:yVal>
            <c:numLit>
              <c:formatCode>General</c:formatCode>
              <c:ptCount val="2"/>
              <c:pt idx="0">
                <c:v>0.10000001370698243</c:v>
              </c:pt>
              <c:pt idx="1">
                <c:v>0.10000001370698243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F68-425E-8AF7-59D627E324F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0.10000001370698243</c:v>
                </c:pt>
                <c:pt idx="1">
                  <c:v>0.10000001370698243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524.53552592170865</c:v>
              </c:pt>
            </c:numLit>
          </c:xVal>
          <c:yVal>
            <c:numLit>
              <c:formatCode>General</c:formatCode>
              <c:ptCount val="2"/>
              <c:pt idx="0">
                <c:v>0.10000001370698243</c:v>
              </c:pt>
              <c:pt idx="1">
                <c:v>0.10000001370698243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F68-425E-8AF7-59D627E32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4304"/>
        <c:axId val="1547270080"/>
      </c:scatterChart>
      <c:valAx>
        <c:axId val="7934443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0080"/>
        <c:crosses val="autoZero"/>
        <c:crossBetween val="midCat"/>
      </c:valAx>
      <c:valAx>
        <c:axId val="15472700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4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171450</xdr:rowOff>
        </xdr:from>
        <xdr:to>
          <xdr:col>11</xdr:col>
          <xdr:colOff>466725</xdr:colOff>
          <xdr:row>0</xdr:row>
          <xdr:rowOff>676275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314325</xdr:rowOff>
        </xdr:from>
        <xdr:to>
          <xdr:col>11</xdr:col>
          <xdr:colOff>752475</xdr:colOff>
          <xdr:row>2</xdr:row>
          <xdr:rowOff>133350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0</xdr:row>
          <xdr:rowOff>200025</xdr:rowOff>
        </xdr:from>
        <xdr:to>
          <xdr:col>12</xdr:col>
          <xdr:colOff>923925</xdr:colOff>
          <xdr:row>0</xdr:row>
          <xdr:rowOff>666750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449580</xdr:colOff>
      <xdr:row>0</xdr:row>
      <xdr:rowOff>144780</xdr:rowOff>
    </xdr:from>
    <xdr:to>
      <xdr:col>3</xdr:col>
      <xdr:colOff>30482</xdr:colOff>
      <xdr:row>0</xdr:row>
      <xdr:rowOff>698769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44780"/>
          <a:ext cx="2011682" cy="553989"/>
        </a:xfrm>
        <a:prstGeom prst="rect">
          <a:avLst/>
        </a:prstGeom>
      </xdr:spPr>
    </xdr:pic>
    <xdr:clientData/>
  </xdr:twoCellAnchor>
  <xdr:twoCellAnchor editAs="absolute">
    <xdr:from>
      <xdr:col>0</xdr:col>
      <xdr:colOff>99060</xdr:colOff>
      <xdr:row>0</xdr:row>
      <xdr:rowOff>7620</xdr:rowOff>
    </xdr:from>
    <xdr:to>
      <xdr:col>1</xdr:col>
      <xdr:colOff>342900</xdr:colOff>
      <xdr:row>0</xdr:row>
      <xdr:rowOff>844244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431800</xdr:colOff>
      <xdr:row>23</xdr:row>
      <xdr:rowOff>9525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634052FA-9C26-4190-A327-F0648920D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B00A4DA7-6BDA-4888-9730-12C1453CE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4337" name="loadAnalysisBtn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385C2E3D-9293-4460-AB0D-7DCE757EC2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4338" name="selectUIPath_Btn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91B67698-A87B-429D-9328-3BB7C2ECCC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F275FC-2248-42D8-9B41-03A552F64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90754B3-6E34-45DC-92C4-635CB9438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740FF4D7-4499-472E-B572-12CA698BC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5361" name="loadAnalysisBtn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FD2DF777-1FD7-4AB7-9875-1298430A58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5362" name="selectUIPath_Btn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29173C0A-7204-4A0A-A58E-81EC884129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B208B32-3198-4D62-8F89-1DBDEE3F7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FC15EFE-7E2E-4766-9A78-4AB87446F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375F954E-C593-439C-91DA-B4E8D93F3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6385" name="loadAnalysisBt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D09C00A7-53A1-4BCC-B4A6-0DC87F49D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6386" name="selectUIPath_Btn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D78A723E-382F-4E9B-9B8B-11EB56A404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B51DC7-2FC6-4E1D-8A07-A9FB4F4B4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4A5C0820-A259-4BE3-BDCB-AAA426FBBC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9F43BAE6-41FA-4893-8ABD-129583B9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E0384751-984E-4DDE-A5D8-B8574951E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DFED547-DB11-4CA4-B0FC-D51FBFBC4D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CDD00DC-AF1E-4196-B045-2AB1534D4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58192E2A-DD23-41C2-8959-6A1647384B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AACDA7B-9E59-4851-B943-1F3A576DA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681D4BEA-A359-4AF3-8DDF-63452F99C9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6B786B1A-2F7F-41FA-B40F-973482FA76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9D80800-B597-4FF4-9A3C-5236917C9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EF7DCEEB-5CDB-455B-8A9D-B1F52791D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E523AD10-12DA-4910-8B70-8FB08EDD0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1EEED773-4AD6-4A60-AD3F-D88B39D4B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5834FA8E-3C82-4107-93EE-B7FD227D7E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858602C-841F-416F-A874-2BDC74110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F2D188C-5707-49E9-AD27-E82F084C1A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F1CDFD69-FF0E-4701-B44C-02777F149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22C8E1B9-E7C1-4AA9-A726-D547FF7E5A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27FA0A4A-B9DC-4419-8D3C-950A87F443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0B397D-7E0A-4EA2-8941-1E74D9B5A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8</xdr:col>
      <xdr:colOff>666750</xdr:colOff>
      <xdr:row>60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7B4129BA-CE38-479B-B4BF-BF2C57BFF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FEAF7D20-06E9-4EF6-9A3A-5F4C74E0D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A11B7E05-2B51-4BA0-A6FC-5E62488D68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36896D5B-4FE5-419E-B0D6-FE6F403B6D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0A4BD6-CA8C-4272-A76B-D55F92B36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8</xdr:col>
      <xdr:colOff>666750</xdr:colOff>
      <xdr:row>59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08EDE69-2D6F-46BA-ABE2-0C10FBE8CB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DF9D5EE5-FD57-45C3-AF05-9237402F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F6945A50-A6F0-462F-9589-B0323AD793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C5663696-4F98-40EF-92D2-856E5CE5D0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A989E1-092F-4687-A9BC-6D1F130DC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DA77191B-C717-4CCF-8E3A-0047D1D37C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7B53D9F0-F2C9-4050-B064-6F11B85C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DCBF085D-F9F2-4CC5-B423-7DBBFE5744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CDDF69AF-3FBD-4C43-AFE4-C85899340A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4C5C6B-10FD-4F38-80CA-8C81DF1B7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33281DC2-1145-4AA6-A6D2-15E76A562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6D1219F2-6A3A-465F-9F96-4DBD83AD4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3313" name="loadAnalysisBtn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88A038B5-5ECA-401A-A9B7-D06D80FA05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3314" name="selectUIPath_Btn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221E05B4-DA92-4B95-8C4C-AE95A142DA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20E397-EAF1-47B0-8B28-C9FC237DC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DFCE22F-9528-4C14-B9F3-F00C1AD1A8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T84"/>
  <sheetViews>
    <sheetView workbookViewId="0">
      <selection activeCell="N46" sqref="N46:S66"/>
    </sheetView>
  </sheetViews>
  <sheetFormatPr defaultRowHeight="15" x14ac:dyDescent="0.25"/>
  <cols>
    <col min="1" max="1" width="19.140625" bestFit="1" customWidth="1"/>
    <col min="3" max="3" width="10" customWidth="1"/>
    <col min="6" max="6" width="16" bestFit="1" customWidth="1"/>
    <col min="7" max="7" width="13.5703125" bestFit="1" customWidth="1"/>
    <col min="8" max="8" width="8.7109375" bestFit="1" customWidth="1"/>
    <col min="9" max="9" width="16.85546875" bestFit="1" customWidth="1"/>
    <col min="10" max="10" width="14.42578125" bestFit="1" customWidth="1"/>
    <col min="11" max="11" width="16" customWidth="1"/>
    <col min="12" max="12" width="12.7109375" bestFit="1" customWidth="1"/>
    <col min="13" max="13" width="13.85546875" customWidth="1"/>
    <col min="14" max="14" width="15.5703125" customWidth="1"/>
    <col min="15" max="15" width="12.85546875" bestFit="1" customWidth="1"/>
    <col min="18" max="18" width="13.28515625" customWidth="1"/>
  </cols>
  <sheetData>
    <row r="1" spans="1:17" x14ac:dyDescent="0.25">
      <c r="A1" s="7" t="s">
        <v>132</v>
      </c>
      <c r="B1" s="6">
        <v>5</v>
      </c>
      <c r="F1" s="75" t="s">
        <v>11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</row>
    <row r="2" spans="1:17" x14ac:dyDescent="0.25">
      <c r="A2" s="7" t="s">
        <v>0</v>
      </c>
      <c r="B2" s="6"/>
      <c r="F2" s="7" t="s">
        <v>94</v>
      </c>
      <c r="G2" s="7" t="s">
        <v>95</v>
      </c>
      <c r="H2" s="7" t="s">
        <v>5</v>
      </c>
      <c r="I2" s="7" t="s">
        <v>3</v>
      </c>
      <c r="J2" s="12" t="s">
        <v>27</v>
      </c>
      <c r="K2" s="7" t="s">
        <v>96</v>
      </c>
      <c r="L2" s="7" t="s">
        <v>97</v>
      </c>
      <c r="M2" s="7" t="s">
        <v>4</v>
      </c>
      <c r="N2" s="7" t="s">
        <v>13</v>
      </c>
      <c r="O2" s="7" t="s">
        <v>28</v>
      </c>
      <c r="P2" s="7" t="s">
        <v>101</v>
      </c>
      <c r="Q2" s="7" t="s">
        <v>102</v>
      </c>
    </row>
    <row r="3" spans="1:17" x14ac:dyDescent="0.25">
      <c r="A3" s="7" t="s">
        <v>1</v>
      </c>
      <c r="B3" s="6" t="s">
        <v>141</v>
      </c>
      <c r="F3" s="9" t="s">
        <v>143</v>
      </c>
      <c r="G3" s="9" t="s">
        <v>144</v>
      </c>
      <c r="H3" s="9" t="s">
        <v>145</v>
      </c>
      <c r="I3" s="9" t="s">
        <v>145</v>
      </c>
      <c r="J3" s="9"/>
      <c r="K3" s="9" t="s">
        <v>146</v>
      </c>
      <c r="L3" s="9" t="s">
        <v>147</v>
      </c>
      <c r="M3" s="9" t="s">
        <v>148</v>
      </c>
      <c r="N3" s="9" t="s">
        <v>148</v>
      </c>
      <c r="O3" s="9" t="s">
        <v>148</v>
      </c>
      <c r="P3" s="9" t="s">
        <v>149</v>
      </c>
      <c r="Q3" s="9" t="s">
        <v>150</v>
      </c>
    </row>
    <row r="4" spans="1:17" x14ac:dyDescent="0.25">
      <c r="A4" s="7" t="s">
        <v>2</v>
      </c>
      <c r="B4" s="6">
        <v>2</v>
      </c>
      <c r="C4" s="7" t="s">
        <v>133</v>
      </c>
      <c r="D4" s="6" t="s">
        <v>140</v>
      </c>
    </row>
    <row r="5" spans="1:17" x14ac:dyDescent="0.25">
      <c r="A5" s="7" t="s">
        <v>66</v>
      </c>
      <c r="B5" s="6" t="s">
        <v>142</v>
      </c>
      <c r="C5" s="7" t="s">
        <v>130</v>
      </c>
      <c r="D5" s="6" t="s">
        <v>151</v>
      </c>
    </row>
    <row r="6" spans="1:17" x14ac:dyDescent="0.25">
      <c r="A6">
        <v>1</v>
      </c>
      <c r="B6" s="73" t="s">
        <v>12</v>
      </c>
      <c r="C6" s="74"/>
      <c r="D6" s="74"/>
      <c r="E6" s="74"/>
      <c r="F6" s="7" t="s">
        <v>9</v>
      </c>
      <c r="G6" s="7" t="s">
        <v>7</v>
      </c>
      <c r="H6" s="7" t="s">
        <v>8</v>
      </c>
      <c r="I6" s="7" t="s">
        <v>10</v>
      </c>
      <c r="J6" s="7" t="s">
        <v>99</v>
      </c>
      <c r="K6" s="7" t="s">
        <v>106</v>
      </c>
      <c r="L6" s="7" t="s">
        <v>29</v>
      </c>
      <c r="M6" s="7" t="s">
        <v>98</v>
      </c>
      <c r="N6" s="8" t="s">
        <v>14</v>
      </c>
      <c r="O6" s="11"/>
    </row>
    <row r="7" spans="1:17" x14ac:dyDescent="0.25">
      <c r="A7">
        <v>1</v>
      </c>
      <c r="B7" s="10" t="s">
        <v>152</v>
      </c>
      <c r="C7" s="10"/>
      <c r="D7" s="10"/>
      <c r="E7" s="10"/>
      <c r="F7" s="10">
        <v>1</v>
      </c>
      <c r="G7" s="10" t="s">
        <v>152</v>
      </c>
      <c r="H7" s="10">
        <v>3</v>
      </c>
      <c r="I7" s="10" t="s">
        <v>156</v>
      </c>
      <c r="J7" s="10">
        <v>1</v>
      </c>
      <c r="K7" s="10">
        <v>1</v>
      </c>
      <c r="L7">
        <v>0</v>
      </c>
      <c r="N7" s="7" t="s">
        <v>15</v>
      </c>
      <c r="O7">
        <v>1</v>
      </c>
    </row>
    <row r="8" spans="1:17" x14ac:dyDescent="0.25">
      <c r="B8" s="10" t="s">
        <v>153</v>
      </c>
      <c r="C8" s="10"/>
      <c r="D8" s="10"/>
      <c r="E8" s="10"/>
      <c r="N8" s="6" t="s">
        <v>16</v>
      </c>
      <c r="O8" s="9">
        <v>1</v>
      </c>
    </row>
    <row r="9" spans="1:17" x14ac:dyDescent="0.25">
      <c r="B9" s="10" t="s">
        <v>41</v>
      </c>
      <c r="C9" s="10" t="s">
        <v>154</v>
      </c>
      <c r="D9" s="10" t="s">
        <v>155</v>
      </c>
      <c r="E9" s="10"/>
      <c r="N9" s="6" t="s">
        <v>17</v>
      </c>
      <c r="O9" s="9">
        <v>1</v>
      </c>
    </row>
    <row r="10" spans="1:17" x14ac:dyDescent="0.25">
      <c r="B10" s="10" t="s">
        <v>41</v>
      </c>
      <c r="C10" s="10" t="s">
        <v>154</v>
      </c>
      <c r="D10" s="10" t="s">
        <v>155</v>
      </c>
      <c r="E10" s="10"/>
      <c r="N10" s="6" t="s">
        <v>30</v>
      </c>
      <c r="O10" s="9">
        <v>0.01</v>
      </c>
    </row>
    <row r="11" spans="1:17" x14ac:dyDescent="0.25">
      <c r="B11" s="10">
        <v>0</v>
      </c>
      <c r="C11" s="10">
        <v>43.03</v>
      </c>
      <c r="D11" s="10">
        <v>0</v>
      </c>
      <c r="E11" s="10"/>
      <c r="N11" s="6" t="s">
        <v>19</v>
      </c>
      <c r="O11" s="9">
        <v>0.95</v>
      </c>
    </row>
    <row r="12" spans="1:17" x14ac:dyDescent="0.25">
      <c r="B12" s="10">
        <v>17.2</v>
      </c>
      <c r="C12" s="10">
        <v>40.94</v>
      </c>
      <c r="D12" s="10">
        <v>0</v>
      </c>
      <c r="E12" s="10"/>
      <c r="N12" s="6" t="s">
        <v>20</v>
      </c>
      <c r="O12" s="9">
        <v>1</v>
      </c>
    </row>
    <row r="13" spans="1:17" x14ac:dyDescent="0.25">
      <c r="B13" s="10">
        <v>59.5</v>
      </c>
      <c r="C13" s="10">
        <v>42</v>
      </c>
      <c r="D13" s="10">
        <v>0</v>
      </c>
      <c r="E13" s="10"/>
      <c r="N13" s="6" t="s">
        <v>21</v>
      </c>
      <c r="O13" s="9">
        <v>1</v>
      </c>
    </row>
    <row r="14" spans="1:17" x14ac:dyDescent="0.25">
      <c r="B14" s="10">
        <v>177.1</v>
      </c>
      <c r="C14" s="10">
        <v>44.19</v>
      </c>
      <c r="D14" s="10">
        <v>1</v>
      </c>
      <c r="E14" s="10"/>
      <c r="N14" s="6" t="s">
        <v>100</v>
      </c>
      <c r="O14" s="9">
        <v>1</v>
      </c>
    </row>
    <row r="15" spans="1:17" x14ac:dyDescent="0.25">
      <c r="B15" s="10">
        <v>646.29999999999995</v>
      </c>
      <c r="C15" s="10">
        <v>39.65</v>
      </c>
      <c r="D15" s="10">
        <v>2</v>
      </c>
      <c r="E15" s="10"/>
      <c r="N15" s="6" t="s">
        <v>18</v>
      </c>
      <c r="O15" s="9">
        <v>0</v>
      </c>
    </row>
    <row r="16" spans="1:17" x14ac:dyDescent="0.25">
      <c r="B16" s="10"/>
      <c r="C16" s="10"/>
      <c r="D16" s="10"/>
      <c r="E16" s="10"/>
      <c r="N16" s="6"/>
      <c r="O16" s="10"/>
    </row>
    <row r="17" spans="2:15" x14ac:dyDescent="0.25">
      <c r="B17" s="10"/>
      <c r="C17" s="10"/>
      <c r="D17" s="10"/>
      <c r="E17" s="10"/>
      <c r="N17" s="7" t="s">
        <v>22</v>
      </c>
      <c r="O17">
        <v>1</v>
      </c>
    </row>
    <row r="18" spans="2:15" x14ac:dyDescent="0.25">
      <c r="B18" s="10"/>
      <c r="C18" s="10"/>
      <c r="D18" s="10"/>
      <c r="E18" s="10"/>
      <c r="N18" s="6" t="s">
        <v>23</v>
      </c>
      <c r="O18" s="9">
        <v>1</v>
      </c>
    </row>
    <row r="19" spans="2:15" x14ac:dyDescent="0.25">
      <c r="B19" s="10"/>
      <c r="C19" s="10"/>
      <c r="D19" s="10"/>
      <c r="E19" s="10"/>
      <c r="N19" s="6" t="s">
        <v>24</v>
      </c>
      <c r="O19" s="9">
        <v>0.1</v>
      </c>
    </row>
    <row r="20" spans="2:15" x14ac:dyDescent="0.25">
      <c r="B20" s="10"/>
      <c r="C20" s="10"/>
      <c r="D20" s="10"/>
      <c r="E20" s="10"/>
      <c r="N20" s="6" t="s">
        <v>19</v>
      </c>
      <c r="O20" s="9">
        <v>0.95</v>
      </c>
    </row>
    <row r="21" spans="2:15" x14ac:dyDescent="0.25">
      <c r="B21" s="10"/>
      <c r="C21" s="10"/>
      <c r="D21" s="10"/>
      <c r="E21" s="10"/>
      <c r="N21" s="6" t="s">
        <v>63</v>
      </c>
      <c r="O21" s="9">
        <v>1</v>
      </c>
    </row>
    <row r="22" spans="2:15" x14ac:dyDescent="0.25">
      <c r="B22" s="10"/>
      <c r="C22" s="10"/>
      <c r="D22" s="10"/>
      <c r="E22" s="10"/>
      <c r="N22" s="6" t="s">
        <v>18</v>
      </c>
      <c r="O22" s="9">
        <v>-9999</v>
      </c>
    </row>
    <row r="23" spans="2:15" x14ac:dyDescent="0.25">
      <c r="B23" s="10"/>
      <c r="C23" s="10"/>
      <c r="D23" s="10"/>
      <c r="E23" s="10"/>
      <c r="N23" s="6"/>
    </row>
    <row r="24" spans="2:15" x14ac:dyDescent="0.25">
      <c r="B24" s="10"/>
      <c r="C24" s="10"/>
      <c r="D24" s="10"/>
      <c r="E24" s="10"/>
      <c r="N24" s="7" t="s">
        <v>25</v>
      </c>
      <c r="O24">
        <v>1</v>
      </c>
    </row>
    <row r="25" spans="2:15" x14ac:dyDescent="0.25">
      <c r="B25" s="10"/>
      <c r="C25" s="10"/>
      <c r="D25" s="10"/>
      <c r="E25" s="10"/>
      <c r="N25" s="6" t="s">
        <v>23</v>
      </c>
      <c r="O25" s="9">
        <v>1</v>
      </c>
    </row>
    <row r="26" spans="2:15" x14ac:dyDescent="0.25">
      <c r="N26" s="6" t="s">
        <v>24</v>
      </c>
      <c r="O26" s="9">
        <v>0.1</v>
      </c>
    </row>
    <row r="27" spans="2:15" x14ac:dyDescent="0.25">
      <c r="N27" s="6" t="s">
        <v>19</v>
      </c>
      <c r="O27" s="9">
        <v>0.95</v>
      </c>
    </row>
    <row r="28" spans="2:15" x14ac:dyDescent="0.25">
      <c r="N28" s="6"/>
    </row>
    <row r="29" spans="2:15" x14ac:dyDescent="0.25">
      <c r="N29" s="7" t="s">
        <v>6</v>
      </c>
      <c r="O29">
        <v>1</v>
      </c>
    </row>
    <row r="30" spans="2:15" x14ac:dyDescent="0.25">
      <c r="N30" s="6" t="s">
        <v>23</v>
      </c>
      <c r="O30" s="9">
        <v>1</v>
      </c>
    </row>
    <row r="31" spans="2:15" x14ac:dyDescent="0.25">
      <c r="N31" s="6" t="s">
        <v>24</v>
      </c>
      <c r="O31" s="9">
        <v>0.1</v>
      </c>
    </row>
    <row r="32" spans="2:15" x14ac:dyDescent="0.25">
      <c r="N32" s="6" t="s">
        <v>19</v>
      </c>
      <c r="O32" s="9">
        <v>0.95</v>
      </c>
    </row>
    <row r="33" spans="14:20" x14ac:dyDescent="0.25">
      <c r="N33" s="6" t="s">
        <v>26</v>
      </c>
      <c r="O33" s="9">
        <v>1</v>
      </c>
    </row>
    <row r="34" spans="14:20" x14ac:dyDescent="0.25">
      <c r="N34" s="11" t="s">
        <v>63</v>
      </c>
      <c r="O34" s="9">
        <v>1</v>
      </c>
    </row>
    <row r="35" spans="14:20" x14ac:dyDescent="0.25">
      <c r="N35" s="6" t="s">
        <v>18</v>
      </c>
      <c r="O35" s="9">
        <v>-9999</v>
      </c>
    </row>
    <row r="36" spans="14:20" x14ac:dyDescent="0.25">
      <c r="N36" s="6" t="s">
        <v>103</v>
      </c>
      <c r="O36" s="9">
        <v>1000</v>
      </c>
    </row>
    <row r="37" spans="14:20" x14ac:dyDescent="0.25">
      <c r="N37" s="11" t="s">
        <v>105</v>
      </c>
      <c r="O37" s="9">
        <v>1</v>
      </c>
    </row>
    <row r="38" spans="14:20" x14ac:dyDescent="0.25">
      <c r="N38" s="6" t="s">
        <v>104</v>
      </c>
      <c r="O38" s="9">
        <v>-9999</v>
      </c>
    </row>
    <row r="41" spans="14:20" x14ac:dyDescent="0.25">
      <c r="N41" s="7" t="s">
        <v>68</v>
      </c>
    </row>
    <row r="42" spans="14:20" x14ac:dyDescent="0.25">
      <c r="N42" s="6" t="b">
        <v>1</v>
      </c>
    </row>
    <row r="43" spans="14:20" x14ac:dyDescent="0.25">
      <c r="N43" s="6" t="b">
        <v>0</v>
      </c>
    </row>
    <row r="44" spans="14:20" x14ac:dyDescent="0.25">
      <c r="N44" s="6">
        <v>3</v>
      </c>
    </row>
    <row r="46" spans="14:20" x14ac:dyDescent="0.25">
      <c r="N46" s="6" t="s">
        <v>157</v>
      </c>
      <c r="O46" s="6" t="s">
        <v>157</v>
      </c>
      <c r="P46" s="6" t="s">
        <v>157</v>
      </c>
      <c r="Q46" s="6" t="s">
        <v>158</v>
      </c>
      <c r="R46" s="6" t="s">
        <v>159</v>
      </c>
      <c r="S46" s="6" t="s">
        <v>160</v>
      </c>
      <c r="T46" s="6"/>
    </row>
    <row r="47" spans="14:20" x14ac:dyDescent="0.25">
      <c r="N47" s="6" t="s">
        <v>157</v>
      </c>
      <c r="O47" s="6" t="s">
        <v>157</v>
      </c>
      <c r="P47" s="6" t="s">
        <v>157</v>
      </c>
      <c r="Q47" s="6" t="s">
        <v>158</v>
      </c>
      <c r="R47" s="6" t="s">
        <v>159</v>
      </c>
      <c r="S47" s="6" t="s">
        <v>161</v>
      </c>
      <c r="T47" s="6"/>
    </row>
    <row r="48" spans="14:20" x14ac:dyDescent="0.25">
      <c r="N48" s="6" t="s">
        <v>162</v>
      </c>
      <c r="O48" s="6" t="s">
        <v>162</v>
      </c>
      <c r="P48" s="6" t="s">
        <v>162</v>
      </c>
      <c r="Q48" s="6" t="s">
        <v>158</v>
      </c>
      <c r="R48" s="6" t="s">
        <v>163</v>
      </c>
      <c r="S48" s="6" t="s">
        <v>164</v>
      </c>
      <c r="T48" s="6"/>
    </row>
    <row r="49" spans="14:20" x14ac:dyDescent="0.25">
      <c r="N49" s="6" t="s">
        <v>157</v>
      </c>
      <c r="O49" s="6" t="s">
        <v>157</v>
      </c>
      <c r="P49" s="6" t="s">
        <v>157</v>
      </c>
      <c r="Q49" s="6" t="s">
        <v>158</v>
      </c>
      <c r="R49" s="6" t="s">
        <v>159</v>
      </c>
      <c r="S49" s="6" t="s">
        <v>165</v>
      </c>
      <c r="T49" s="6"/>
    </row>
    <row r="50" spans="14:20" x14ac:dyDescent="0.25">
      <c r="N50" s="6" t="s">
        <v>157</v>
      </c>
      <c r="O50" s="6" t="s">
        <v>162</v>
      </c>
      <c r="P50" s="6" t="s">
        <v>162</v>
      </c>
      <c r="Q50" s="6">
        <v>0.05</v>
      </c>
      <c r="R50" s="6" t="s">
        <v>166</v>
      </c>
      <c r="S50" s="6" t="str">
        <f>"Constant variance test failed (Test 2 p-value &lt; "&amp;Q50&amp;")"</f>
        <v>Constant variance test failed (Test 2 p-value &lt; 0.05)</v>
      </c>
      <c r="T50" s="6"/>
    </row>
    <row r="51" spans="14:20" x14ac:dyDescent="0.25">
      <c r="N51" s="6" t="s">
        <v>157</v>
      </c>
      <c r="O51" s="6" t="s">
        <v>162</v>
      </c>
      <c r="P51" s="6" t="s">
        <v>162</v>
      </c>
      <c r="Q51" s="6">
        <v>0.05</v>
      </c>
      <c r="R51" s="6" t="s">
        <v>166</v>
      </c>
      <c r="S51" s="6" t="str">
        <f>"Non-constant variance test failed (Test 3 p-value &lt; "&amp;Q51&amp;")"</f>
        <v>Non-constant variance test failed (Test 3 p-value &lt; 0.05)</v>
      </c>
      <c r="T51" s="6"/>
    </row>
    <row r="52" spans="14:20" x14ac:dyDescent="0.25">
      <c r="N52" s="6" t="s">
        <v>157</v>
      </c>
      <c r="O52" s="6" t="s">
        <v>157</v>
      </c>
      <c r="P52" s="6" t="s">
        <v>157</v>
      </c>
      <c r="Q52" s="6">
        <v>0.1</v>
      </c>
      <c r="R52" s="6" t="s">
        <v>166</v>
      </c>
      <c r="S52" s="6" t="str">
        <f>"Goodness of fit p-value &lt; "&amp;Q52</f>
        <v>Goodness of fit p-value &lt; 0.1</v>
      </c>
      <c r="T52" s="6"/>
    </row>
    <row r="53" spans="14:20" x14ac:dyDescent="0.25">
      <c r="N53" s="6" t="s">
        <v>162</v>
      </c>
      <c r="O53" s="6" t="s">
        <v>157</v>
      </c>
      <c r="P53" s="6" t="s">
        <v>162</v>
      </c>
      <c r="Q53" s="6">
        <v>0.05</v>
      </c>
      <c r="R53" s="6" t="s">
        <v>166</v>
      </c>
      <c r="S53" s="6" t="str">
        <f>"Goodness of fit p-value &lt; "&amp;Q53</f>
        <v>Goodness of fit p-value &lt; 0.05</v>
      </c>
      <c r="T53" s="6"/>
    </row>
    <row r="54" spans="14:20" x14ac:dyDescent="0.25">
      <c r="N54" s="6" t="s">
        <v>157</v>
      </c>
      <c r="O54" s="6" t="s">
        <v>157</v>
      </c>
      <c r="P54" s="6" t="s">
        <v>157</v>
      </c>
      <c r="Q54" s="6">
        <v>20</v>
      </c>
      <c r="R54" s="6" t="s">
        <v>166</v>
      </c>
      <c r="S54" s="6" t="str">
        <f>"BMD/BMDL ratio &gt; "&amp;Q54</f>
        <v>BMD/BMDL ratio &gt; 20</v>
      </c>
      <c r="T54" s="6"/>
    </row>
    <row r="55" spans="14:20" x14ac:dyDescent="0.25">
      <c r="N55" s="6" t="s">
        <v>157</v>
      </c>
      <c r="O55" s="6" t="s">
        <v>157</v>
      </c>
      <c r="P55" s="6" t="s">
        <v>157</v>
      </c>
      <c r="Q55" s="6">
        <v>3</v>
      </c>
      <c r="R55" s="6" t="s">
        <v>163</v>
      </c>
      <c r="S55" s="6" t="str">
        <f>"BMD/BMDL ratio &gt; "&amp;Q55</f>
        <v>BMD/BMDL ratio &gt; 3</v>
      </c>
      <c r="T55" s="6"/>
    </row>
    <row r="56" spans="14:20" x14ac:dyDescent="0.25">
      <c r="N56" s="6" t="s">
        <v>157</v>
      </c>
      <c r="O56" s="6" t="s">
        <v>157</v>
      </c>
      <c r="P56" s="6" t="s">
        <v>157</v>
      </c>
      <c r="Q56" s="6">
        <v>2</v>
      </c>
      <c r="R56" s="6" t="s">
        <v>166</v>
      </c>
      <c r="S56" s="6" t="str">
        <f>"|Residual for Dose Group Near BMD| &gt; "&amp;Q56</f>
        <v>|Residual for Dose Group Near BMD| &gt; 2</v>
      </c>
      <c r="T56" s="6"/>
    </row>
    <row r="57" spans="14:20" x14ac:dyDescent="0.25">
      <c r="N57" s="6" t="s">
        <v>162</v>
      </c>
      <c r="O57" s="6" t="s">
        <v>162</v>
      </c>
      <c r="P57" s="6" t="s">
        <v>162</v>
      </c>
      <c r="Q57" s="6" t="s">
        <v>158</v>
      </c>
      <c r="R57" s="6" t="s">
        <v>163</v>
      </c>
      <c r="S57" s="6" t="s">
        <v>167</v>
      </c>
      <c r="T57" s="6"/>
    </row>
    <row r="58" spans="14:20" x14ac:dyDescent="0.25">
      <c r="N58" s="6" t="s">
        <v>157</v>
      </c>
      <c r="O58" s="6" t="s">
        <v>157</v>
      </c>
      <c r="P58" s="6" t="s">
        <v>157</v>
      </c>
      <c r="Q58" s="6">
        <v>1</v>
      </c>
      <c r="R58" s="6" t="s">
        <v>163</v>
      </c>
      <c r="S58" s="6" t="str">
        <f>IF(Q58&lt;&gt;1,"BMD " &amp;Q58&amp;"x higher than maximum dose","BMD higher than maximum dose")</f>
        <v>BMD higher than maximum dose</v>
      </c>
      <c r="T58" s="6"/>
    </row>
    <row r="59" spans="14:20" x14ac:dyDescent="0.25">
      <c r="N59" s="6" t="s">
        <v>157</v>
      </c>
      <c r="O59" s="6" t="s">
        <v>157</v>
      </c>
      <c r="P59" s="6" t="s">
        <v>157</v>
      </c>
      <c r="Q59" s="6">
        <v>1</v>
      </c>
      <c r="R59" s="6" t="s">
        <v>163</v>
      </c>
      <c r="S59" s="6" t="str">
        <f>IF(Q59&lt;&gt;1,"BMDL " &amp;Q59&amp;"x higher than maximum dose","BMDL higher than maximum dose")</f>
        <v>BMDL higher than maximum dose</v>
      </c>
      <c r="T59" s="6"/>
    </row>
    <row r="60" spans="14:20" x14ac:dyDescent="0.25">
      <c r="N60" s="6" t="s">
        <v>157</v>
      </c>
      <c r="O60" s="6" t="s">
        <v>157</v>
      </c>
      <c r="P60" s="6" t="s">
        <v>157</v>
      </c>
      <c r="Q60" s="6">
        <v>3</v>
      </c>
      <c r="R60" s="6" t="s">
        <v>163</v>
      </c>
      <c r="S60" s="6" t="str">
        <f>IF(Q60&lt;&gt;1,"BMD " &amp;Q60&amp;"x lower than lowest non-zero dose","BMD lower than lowest non-zero dose")</f>
        <v>BMD 3x lower than lowest non-zero dose</v>
      </c>
      <c r="T60" s="6"/>
    </row>
    <row r="61" spans="14:20" x14ac:dyDescent="0.25">
      <c r="N61" s="6" t="s">
        <v>157</v>
      </c>
      <c r="O61" s="6" t="s">
        <v>157</v>
      </c>
      <c r="P61" s="6" t="s">
        <v>157</v>
      </c>
      <c r="Q61" s="6">
        <v>3</v>
      </c>
      <c r="R61" s="6" t="s">
        <v>163</v>
      </c>
      <c r="S61" s="6" t="str">
        <f>IF(Q61&lt;&gt;1,"BMDL " &amp;Q61&amp;"x lower than lowest non-zero dose","BMDL lower than lowest non-zero dose")</f>
        <v>BMDL 3x lower than lowest non-zero dose</v>
      </c>
      <c r="T61" s="6"/>
    </row>
    <row r="62" spans="14:20" x14ac:dyDescent="0.25">
      <c r="N62" s="6" t="s">
        <v>157</v>
      </c>
      <c r="O62" s="6" t="s">
        <v>157</v>
      </c>
      <c r="P62" s="6" t="s">
        <v>157</v>
      </c>
      <c r="Q62" s="6">
        <v>10</v>
      </c>
      <c r="R62" s="6" t="s">
        <v>166</v>
      </c>
      <c r="S62" s="6" t="str">
        <f>IF(Q62&lt;&gt;1,"BMD " &amp;Q62&amp;"x lower than lowest non-zero dose","BMD lower than lowest non-zero dose")</f>
        <v>BMD 10x lower than lowest non-zero dose</v>
      </c>
      <c r="T62" s="6"/>
    </row>
    <row r="63" spans="14:20" x14ac:dyDescent="0.25">
      <c r="N63" s="6" t="s">
        <v>157</v>
      </c>
      <c r="O63" s="6" t="s">
        <v>157</v>
      </c>
      <c r="P63" s="6" t="s">
        <v>157</v>
      </c>
      <c r="Q63" s="6">
        <v>10</v>
      </c>
      <c r="R63" s="6" t="s">
        <v>166</v>
      </c>
      <c r="S63" s="6" t="str">
        <f>IF(Q63&lt;&gt;1,"BMDL " &amp;Q63&amp;"x lower than lowest non-zero dose","BMDL lower than lowest non-zero dose")</f>
        <v>BMDL 10x lower than lowest non-zero dose</v>
      </c>
      <c r="T63" s="6"/>
    </row>
    <row r="64" spans="14:20" x14ac:dyDescent="0.25">
      <c r="N64" s="6" t="s">
        <v>157</v>
      </c>
      <c r="O64" s="6" t="s">
        <v>157</v>
      </c>
      <c r="P64" s="6" t="s">
        <v>157</v>
      </c>
      <c r="Q64" s="6">
        <v>2</v>
      </c>
      <c r="R64" s="6" t="s">
        <v>163</v>
      </c>
      <c r="S64" s="6" t="str">
        <f>"|Residual at control| &gt; " &amp;Q64</f>
        <v>|Residual at control| &gt; 2</v>
      </c>
      <c r="T64" s="6"/>
    </row>
    <row r="65" spans="14:20" x14ac:dyDescent="0.25">
      <c r="N65" s="6" t="s">
        <v>157</v>
      </c>
      <c r="O65" s="6" t="s">
        <v>162</v>
      </c>
      <c r="P65" s="6" t="s">
        <v>162</v>
      </c>
      <c r="Q65" s="6">
        <v>1.5</v>
      </c>
      <c r="R65" s="6" t="s">
        <v>163</v>
      </c>
      <c r="S65" s="6" t="str">
        <f>"Modeled control response std. dev. &gt;|" &amp;Q65 &amp; "| actual response std. dev."</f>
        <v>Modeled control response std. dev. &gt;|1.5| actual response std. dev.</v>
      </c>
      <c r="T65" s="6"/>
    </row>
    <row r="66" spans="14:20" x14ac:dyDescent="0.25">
      <c r="N66" s="6" t="s">
        <v>157</v>
      </c>
      <c r="O66" s="6" t="s">
        <v>157</v>
      </c>
      <c r="P66" s="6" t="s">
        <v>157</v>
      </c>
      <c r="Q66" s="6" t="s">
        <v>168</v>
      </c>
      <c r="R66" s="6" t="s">
        <v>166</v>
      </c>
      <c r="S66" s="6" t="s">
        <v>169</v>
      </c>
      <c r="T66" s="6"/>
    </row>
    <row r="68" spans="14:20" x14ac:dyDescent="0.25">
      <c r="N68" s="57" t="s">
        <v>112</v>
      </c>
    </row>
    <row r="69" spans="14:20" x14ac:dyDescent="0.25">
      <c r="N69" s="6" t="s">
        <v>113</v>
      </c>
      <c r="O69" s="6" t="s">
        <v>170</v>
      </c>
    </row>
    <row r="70" spans="14:20" x14ac:dyDescent="0.25">
      <c r="N70" s="6" t="s">
        <v>114</v>
      </c>
      <c r="O70" s="6" t="s">
        <v>171</v>
      </c>
    </row>
    <row r="71" spans="14:20" x14ac:dyDescent="0.25">
      <c r="N71" s="6" t="s">
        <v>115</v>
      </c>
      <c r="O71" s="6" t="s">
        <v>172</v>
      </c>
    </row>
    <row r="72" spans="14:20" x14ac:dyDescent="0.25">
      <c r="N72" s="6" t="s">
        <v>116</v>
      </c>
      <c r="O72" s="6" t="s">
        <v>173</v>
      </c>
    </row>
    <row r="73" spans="14:20" x14ac:dyDescent="0.25">
      <c r="N73" s="6" t="s">
        <v>117</v>
      </c>
      <c r="O73" s="6" t="s">
        <v>174</v>
      </c>
    </row>
    <row r="74" spans="14:20" x14ac:dyDescent="0.25">
      <c r="N74" s="6" t="s">
        <v>118</v>
      </c>
      <c r="O74" s="6" t="s">
        <v>175</v>
      </c>
    </row>
    <row r="75" spans="14:20" x14ac:dyDescent="0.25">
      <c r="N75" s="6" t="s">
        <v>119</v>
      </c>
      <c r="O75" s="6" t="s">
        <v>176</v>
      </c>
    </row>
    <row r="76" spans="14:20" x14ac:dyDescent="0.25">
      <c r="N76" s="6" t="s">
        <v>120</v>
      </c>
      <c r="O76" s="6" t="s">
        <v>177</v>
      </c>
    </row>
    <row r="78" spans="14:20" x14ac:dyDescent="0.25">
      <c r="N78" s="11" t="s">
        <v>121</v>
      </c>
      <c r="O78" s="6">
        <v>1</v>
      </c>
    </row>
    <row r="79" spans="14:20" x14ac:dyDescent="0.25">
      <c r="N79" s="11" t="s">
        <v>122</v>
      </c>
      <c r="O79" s="6">
        <v>1</v>
      </c>
    </row>
    <row r="80" spans="14:20" x14ac:dyDescent="0.25">
      <c r="N80" s="11" t="s">
        <v>123</v>
      </c>
      <c r="O80" s="6">
        <v>1</v>
      </c>
    </row>
    <row r="81" spans="14:15" x14ac:dyDescent="0.25">
      <c r="N81" s="11" t="s">
        <v>124</v>
      </c>
      <c r="O81" s="6">
        <v>1</v>
      </c>
    </row>
    <row r="82" spans="14:15" x14ac:dyDescent="0.25">
      <c r="N82" s="11" t="s">
        <v>125</v>
      </c>
      <c r="O82" s="6">
        <v>1</v>
      </c>
    </row>
    <row r="83" spans="14:15" x14ac:dyDescent="0.25">
      <c r="N83" s="11" t="s">
        <v>126</v>
      </c>
      <c r="O83" s="6">
        <v>1</v>
      </c>
    </row>
    <row r="84" spans="14:15" x14ac:dyDescent="0.25">
      <c r="N84" s="11" t="s">
        <v>127</v>
      </c>
      <c r="O84" s="6">
        <v>1</v>
      </c>
    </row>
  </sheetData>
  <mergeCells count="2">
    <mergeCell ref="B6:E6"/>
    <mergeCell ref="F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0C17-0491-493D-BC56-3A684C1705CF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204</v>
      </c>
      <c r="E9" s="23"/>
      <c r="G9" s="22"/>
      <c r="H9" s="104" t="s">
        <v>34</v>
      </c>
      <c r="I9" s="105">
        <v>1261.3111156463622</v>
      </c>
      <c r="J9" s="21"/>
      <c r="K9" s="21"/>
      <c r="L9" s="21"/>
      <c r="M9" s="21"/>
      <c r="N9" s="23"/>
      <c r="P9" s="22"/>
      <c r="Q9" s="68">
        <v>0.01</v>
      </c>
      <c r="R9" s="68">
        <v>420.09304349177518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555.02700378156669</v>
      </c>
      <c r="J10" s="21"/>
      <c r="K10" s="21"/>
      <c r="L10" s="21"/>
      <c r="M10" s="21"/>
      <c r="N10" s="23"/>
      <c r="P10" s="22"/>
      <c r="Q10" s="96">
        <v>0.02</v>
      </c>
      <c r="R10" s="96">
        <v>468.05069649942254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502.47945938066357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30.10366558504888</v>
      </c>
      <c r="J12" s="21"/>
      <c r="K12" s="21"/>
      <c r="L12" s="21"/>
      <c r="M12" s="21"/>
      <c r="N12" s="23"/>
      <c r="P12" s="22"/>
      <c r="Q12" s="96">
        <v>0.04</v>
      </c>
      <c r="R12" s="96">
        <v>530.37255810306783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0.9266255698844269</v>
      </c>
      <c r="J13" s="21"/>
      <c r="K13" s="21"/>
      <c r="L13" s="21"/>
      <c r="M13" s="21"/>
      <c r="N13" s="23"/>
      <c r="P13" s="22"/>
      <c r="Q13" s="68">
        <v>0.05</v>
      </c>
      <c r="R13" s="68">
        <v>555.02700378156658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577.20758647753712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0.46446694650575993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597.61458074619998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1.8017141385674894E-4</v>
      </c>
      <c r="J16" s="21"/>
      <c r="K16" s="21"/>
      <c r="L16" s="21"/>
      <c r="M16" s="21"/>
      <c r="N16" s="23"/>
      <c r="P16" s="22"/>
      <c r="Q16" s="96">
        <v>0.08</v>
      </c>
      <c r="R16" s="96">
        <v>616.74821171631265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634.97347303187212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652.45356279992552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2</v>
      </c>
      <c r="J19" s="107"/>
      <c r="K19" s="21"/>
      <c r="L19" s="21"/>
      <c r="M19" s="21"/>
      <c r="N19" s="23"/>
      <c r="P19" s="22"/>
      <c r="Q19" s="68">
        <v>0.11</v>
      </c>
      <c r="R19" s="68">
        <v>669.09453400292227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685.1571202102449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>
        <v>1.5870849445234E-8</v>
      </c>
      <c r="J21" s="21"/>
      <c r="K21" s="21"/>
      <c r="L21" s="21"/>
      <c r="M21" s="21"/>
      <c r="N21" s="23"/>
      <c r="P21" s="22"/>
      <c r="Q21" s="68">
        <v>0.13</v>
      </c>
      <c r="R21" s="68">
        <v>701.13572947319165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8.3532540834349499E-5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716.64355073067975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731.71967314581605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746.53051891539428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761.22052781456591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1.5870849445234033E-8</v>
      </c>
      <c r="J26" s="68">
        <v>6.8292265162842048E-7</v>
      </c>
      <c r="K26" s="68">
        <v>0</v>
      </c>
      <c r="L26" s="68">
        <v>43.03</v>
      </c>
      <c r="M26" s="68">
        <v>-8.2639134946282152E-4</v>
      </c>
      <c r="N26" s="34"/>
      <c r="P26" s="22"/>
      <c r="Q26" s="96">
        <v>0.18</v>
      </c>
      <c r="R26" s="96">
        <v>775.7810290202176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17.2</v>
      </c>
      <c r="I27" s="96">
        <v>1.4357439053274397E-3</v>
      </c>
      <c r="J27" s="96">
        <v>5.8779355484105379E-2</v>
      </c>
      <c r="K27" s="96">
        <v>0</v>
      </c>
      <c r="L27" s="96">
        <v>40.94</v>
      </c>
      <c r="M27" s="96">
        <v>-0.24261877282098077</v>
      </c>
      <c r="N27" s="23"/>
      <c r="P27" s="22"/>
      <c r="Q27" s="68">
        <v>0.19</v>
      </c>
      <c r="R27" s="68">
        <v>790.20398098777753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59.5</v>
      </c>
      <c r="I28" s="68">
        <v>4.9578710339552249E-3</v>
      </c>
      <c r="J28" s="68">
        <v>0.20823058342611944</v>
      </c>
      <c r="K28" s="68">
        <v>0</v>
      </c>
      <c r="L28" s="68">
        <v>42</v>
      </c>
      <c r="M28" s="68">
        <v>-0.45745831254409802</v>
      </c>
      <c r="N28" s="23"/>
      <c r="P28" s="22"/>
      <c r="Q28" s="96">
        <v>0.2</v>
      </c>
      <c r="R28" s="96">
        <v>804.34442878347159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177.1</v>
      </c>
      <c r="I29" s="96">
        <v>1.4684740736722535E-2</v>
      </c>
      <c r="J29" s="96">
        <v>0.64891869315576878</v>
      </c>
      <c r="K29" s="96">
        <v>1</v>
      </c>
      <c r="L29" s="96">
        <v>44.19</v>
      </c>
      <c r="M29" s="96">
        <v>0.43906109838060831</v>
      </c>
      <c r="N29" s="23"/>
      <c r="P29" s="22"/>
      <c r="Q29" s="68">
        <v>0.21</v>
      </c>
      <c r="R29" s="68">
        <v>818.15790032544987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646.29999999999995</v>
      </c>
      <c r="I30" s="68">
        <v>5.2555668714317674E-2</v>
      </c>
      <c r="J30" s="68">
        <v>2.0838322645226959</v>
      </c>
      <c r="K30" s="68">
        <v>2</v>
      </c>
      <c r="L30" s="68">
        <v>39.65</v>
      </c>
      <c r="M30" s="68">
        <v>-5.9662708881334819E-2</v>
      </c>
      <c r="N30" s="23"/>
      <c r="P30" s="22"/>
      <c r="Q30" s="96">
        <v>0.22</v>
      </c>
      <c r="R30" s="96">
        <v>832.19343218200152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846.36737819430755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860.32751527744119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874.24469967593552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-12.699673416494532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888.35622976645971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-13.05183279252444</v>
      </c>
      <c r="J35" s="96">
        <v>2</v>
      </c>
      <c r="K35" s="96">
        <v>0.70431875205981598</v>
      </c>
      <c r="L35" s="96">
        <v>3</v>
      </c>
      <c r="M35" s="96">
        <v>0.87218766787016411</v>
      </c>
      <c r="N35" s="23"/>
      <c r="P35" s="22"/>
      <c r="Q35" s="68">
        <v>0.27</v>
      </c>
      <c r="R35" s="68">
        <v>902.54659709625696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-15.721219272172782</v>
      </c>
      <c r="J36" s="68">
        <v>1</v>
      </c>
      <c r="K36" s="68">
        <v>6.0430917113564995</v>
      </c>
      <c r="L36" s="68">
        <v>4</v>
      </c>
      <c r="M36" s="68">
        <v>0.19595318785528837</v>
      </c>
      <c r="N36" s="23"/>
      <c r="P36" s="22"/>
      <c r="Q36" s="96">
        <v>0.28000000000000003</v>
      </c>
      <c r="R36" s="96">
        <v>916.76793904701879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930.98082259871956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945.07392183537468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959.26131990806095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973.7604257893671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988.35056594346224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1002.8264994817098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1017.3654346905009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1032.1045754624349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1047.0458531936449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1062.3667118629103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1077.9278939108883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1093.2334974218575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1108.4214844435396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1124.1902640894295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1140.5420418365006</v>
      </c>
      <c r="S51" s="23"/>
    </row>
    <row r="52" spans="1:19" s="14" customFormat="1" x14ac:dyDescent="0.25">
      <c r="B52" s="13"/>
      <c r="P52" s="22"/>
      <c r="Q52" s="96">
        <v>0.44</v>
      </c>
      <c r="R52" s="96">
        <v>1157.0224199811275</v>
      </c>
      <c r="S52" s="23"/>
    </row>
    <row r="53" spans="1:19" s="14" customFormat="1" x14ac:dyDescent="0.25">
      <c r="B53" s="13"/>
      <c r="P53" s="22"/>
      <c r="Q53" s="68">
        <v>0.45</v>
      </c>
      <c r="R53" s="68">
        <v>1173.545430781176</v>
      </c>
      <c r="S53" s="23"/>
    </row>
    <row r="54" spans="1:19" s="14" customFormat="1" x14ac:dyDescent="0.25">
      <c r="P54" s="22"/>
      <c r="Q54" s="96">
        <v>0.46</v>
      </c>
      <c r="R54" s="96">
        <v>1190.4280021018972</v>
      </c>
      <c r="S54" s="23"/>
    </row>
    <row r="55" spans="1:19" s="14" customFormat="1" x14ac:dyDescent="0.25">
      <c r="P55" s="22"/>
      <c r="Q55" s="68">
        <v>0.47000000000000003</v>
      </c>
      <c r="R55" s="68">
        <v>1207.7862522029789</v>
      </c>
      <c r="S55" s="23"/>
    </row>
    <row r="56" spans="1:19" s="14" customFormat="1" x14ac:dyDescent="0.25">
      <c r="P56" s="22"/>
      <c r="Q56" s="96">
        <v>0.48</v>
      </c>
      <c r="R56" s="96">
        <v>1225.4186928310128</v>
      </c>
      <c r="S56" s="23"/>
    </row>
    <row r="57" spans="1:19" s="14" customFormat="1" x14ac:dyDescent="0.25">
      <c r="P57" s="22"/>
      <c r="Q57" s="68">
        <v>0.49</v>
      </c>
      <c r="R57" s="68">
        <v>1243.2215532576795</v>
      </c>
      <c r="S57" s="23"/>
    </row>
    <row r="58" spans="1:19" s="14" customFormat="1" x14ac:dyDescent="0.25">
      <c r="P58" s="22"/>
      <c r="Q58" s="96">
        <v>0.5</v>
      </c>
      <c r="R58" s="96">
        <v>1261.3111156463626</v>
      </c>
      <c r="S58" s="23"/>
    </row>
    <row r="59" spans="1:19" s="14" customFormat="1" x14ac:dyDescent="0.25">
      <c r="P59" s="22"/>
      <c r="Q59" s="68">
        <v>0.51</v>
      </c>
      <c r="R59" s="68">
        <v>1279.7103215417512</v>
      </c>
      <c r="S59" s="23"/>
    </row>
    <row r="60" spans="1:19" s="14" customFormat="1" x14ac:dyDescent="0.25">
      <c r="P60" s="22"/>
      <c r="Q60" s="96">
        <v>0.52</v>
      </c>
      <c r="R60" s="96">
        <v>1298.5138788885888</v>
      </c>
      <c r="S60" s="23"/>
    </row>
    <row r="61" spans="1:19" s="14" customFormat="1" x14ac:dyDescent="0.25">
      <c r="P61" s="22"/>
      <c r="Q61" s="68">
        <v>0.53</v>
      </c>
      <c r="R61" s="68">
        <v>1317.8509171537021</v>
      </c>
      <c r="S61" s="23"/>
    </row>
    <row r="62" spans="1:19" s="14" customFormat="1" x14ac:dyDescent="0.25">
      <c r="P62" s="22"/>
      <c r="Q62" s="96">
        <v>0.54</v>
      </c>
      <c r="R62" s="96">
        <v>1337.677654345604</v>
      </c>
      <c r="S62" s="23"/>
    </row>
    <row r="63" spans="1:19" s="14" customFormat="1" x14ac:dyDescent="0.25">
      <c r="P63" s="22"/>
      <c r="Q63" s="68">
        <v>0.55000000000000004</v>
      </c>
      <c r="R63" s="68">
        <v>1358.0830436726108</v>
      </c>
      <c r="S63" s="23"/>
    </row>
    <row r="64" spans="1:19" s="14" customFormat="1" x14ac:dyDescent="0.25">
      <c r="P64" s="22"/>
      <c r="Q64" s="96">
        <v>0.56000000000000005</v>
      </c>
      <c r="R64" s="96">
        <v>1378.7871812350968</v>
      </c>
      <c r="S64" s="23"/>
    </row>
    <row r="65" spans="16:19" s="14" customFormat="1" x14ac:dyDescent="0.25">
      <c r="P65" s="22"/>
      <c r="Q65" s="68">
        <v>0.57000000000000006</v>
      </c>
      <c r="R65" s="68">
        <v>1399.3229111044664</v>
      </c>
      <c r="S65" s="23"/>
    </row>
    <row r="66" spans="16:19" s="14" customFormat="1" x14ac:dyDescent="0.25">
      <c r="P66" s="22"/>
      <c r="Q66" s="96">
        <v>0.57999999999999996</v>
      </c>
      <c r="R66" s="96">
        <v>1420.3747870657439</v>
      </c>
      <c r="S66" s="23"/>
    </row>
    <row r="67" spans="16:19" s="14" customFormat="1" x14ac:dyDescent="0.25">
      <c r="P67" s="22"/>
      <c r="Q67" s="68">
        <v>0.59</v>
      </c>
      <c r="R67" s="68">
        <v>1442.4385822082631</v>
      </c>
      <c r="S67" s="23"/>
    </row>
    <row r="68" spans="16:19" s="14" customFormat="1" x14ac:dyDescent="0.25">
      <c r="P68" s="22"/>
      <c r="Q68" s="96">
        <v>0.6</v>
      </c>
      <c r="R68" s="96">
        <v>1465.4214564280915</v>
      </c>
      <c r="S68" s="23"/>
    </row>
    <row r="69" spans="16:19" s="14" customFormat="1" x14ac:dyDescent="0.25">
      <c r="P69" s="22"/>
      <c r="Q69" s="68">
        <v>0.61</v>
      </c>
      <c r="R69" s="68">
        <v>1489.5687541117579</v>
      </c>
      <c r="S69" s="23"/>
    </row>
    <row r="70" spans="16:19" s="14" customFormat="1" x14ac:dyDescent="0.25">
      <c r="P70" s="22"/>
      <c r="Q70" s="96">
        <v>0.62</v>
      </c>
      <c r="R70" s="96">
        <v>1513.8740790233892</v>
      </c>
      <c r="S70" s="23"/>
    </row>
    <row r="71" spans="16:19" s="14" customFormat="1" x14ac:dyDescent="0.25">
      <c r="P71" s="22"/>
      <c r="Q71" s="68">
        <v>0.63</v>
      </c>
      <c r="R71" s="68">
        <v>1537.9072888541352</v>
      </c>
      <c r="S71" s="23"/>
    </row>
    <row r="72" spans="16:19" s="14" customFormat="1" x14ac:dyDescent="0.25">
      <c r="P72" s="22"/>
      <c r="Q72" s="96">
        <v>0.64</v>
      </c>
      <c r="R72" s="96">
        <v>1563.2037953905269</v>
      </c>
      <c r="S72" s="23"/>
    </row>
    <row r="73" spans="16:19" s="14" customFormat="1" x14ac:dyDescent="0.25">
      <c r="P73" s="22"/>
      <c r="Q73" s="68">
        <v>0.65</v>
      </c>
      <c r="R73" s="68">
        <v>1589.8152866331393</v>
      </c>
      <c r="S73" s="23"/>
    </row>
    <row r="74" spans="16:19" s="14" customFormat="1" x14ac:dyDescent="0.25">
      <c r="P74" s="22"/>
      <c r="Q74" s="96">
        <v>0.66</v>
      </c>
      <c r="R74" s="96">
        <v>65535</v>
      </c>
      <c r="S74" s="23"/>
    </row>
    <row r="75" spans="16:19" s="14" customFormat="1" x14ac:dyDescent="0.25">
      <c r="P75" s="22"/>
      <c r="Q75" s="68">
        <v>0.67</v>
      </c>
      <c r="R75" s="68">
        <v>65535</v>
      </c>
      <c r="S75" s="23"/>
    </row>
    <row r="76" spans="16:19" s="14" customFormat="1" x14ac:dyDescent="0.25">
      <c r="P76" s="22"/>
      <c r="Q76" s="96">
        <v>0.68</v>
      </c>
      <c r="R76" s="96">
        <v>65535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61FBB093-4200-4E81-8BAD-0B52B6C9DAAD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4D1C-5DD2-417C-ACC3-0D389A70ABFA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206</v>
      </c>
      <c r="E9" s="23"/>
      <c r="G9" s="22"/>
      <c r="H9" s="104" t="s">
        <v>34</v>
      </c>
      <c r="I9" s="105">
        <v>1113.1388370728432</v>
      </c>
      <c r="J9" s="21"/>
      <c r="K9" s="21"/>
      <c r="L9" s="21"/>
      <c r="M9" s="21"/>
      <c r="N9" s="23"/>
      <c r="P9" s="22"/>
      <c r="Q9" s="68">
        <v>0.01</v>
      </c>
      <c r="R9" s="68">
        <v>418.2864170694607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524.53552592170865</v>
      </c>
      <c r="J10" s="21"/>
      <c r="K10" s="21"/>
      <c r="L10" s="21"/>
      <c r="M10" s="21"/>
      <c r="N10" s="23"/>
      <c r="P10" s="22"/>
      <c r="Q10" s="96">
        <v>0.02</v>
      </c>
      <c r="R10" s="96">
        <v>458.78157613003265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485.70276185356107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30.073419894511019</v>
      </c>
      <c r="J12" s="21"/>
      <c r="K12" s="21"/>
      <c r="L12" s="21"/>
      <c r="M12" s="21"/>
      <c r="N12" s="23"/>
      <c r="P12" s="22"/>
      <c r="Q12" s="96">
        <v>0.04</v>
      </c>
      <c r="R12" s="96">
        <v>506.78677245419942</v>
      </c>
      <c r="S12" s="23"/>
    </row>
    <row r="13" spans="2:23" s="14" customFormat="1" x14ac:dyDescent="0.25">
      <c r="B13" s="63"/>
      <c r="C13" s="72" t="s">
        <v>131</v>
      </c>
      <c r="D13" s="56" t="s">
        <v>205</v>
      </c>
      <c r="E13" s="64"/>
      <c r="G13" s="22"/>
      <c r="H13" s="11" t="s">
        <v>108</v>
      </c>
      <c r="I13" s="68">
        <v>0.91447240384291184</v>
      </c>
      <c r="J13" s="21"/>
      <c r="K13" s="21"/>
      <c r="L13" s="21"/>
      <c r="M13" s="21"/>
      <c r="N13" s="23"/>
      <c r="P13" s="22"/>
      <c r="Q13" s="68">
        <v>0.05</v>
      </c>
      <c r="R13" s="68">
        <v>524.53552592170854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540.15989211288741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0.5200163674759497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554.3099634992675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567.38016804859433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579.66932200114206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591.34597003890826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602.52429484875336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 t="s">
        <v>187</v>
      </c>
      <c r="J20" s="21"/>
      <c r="K20" s="21"/>
      <c r="L20" s="21"/>
      <c r="M20" s="21"/>
      <c r="N20" s="23"/>
      <c r="P20" s="22"/>
      <c r="Q20" s="96">
        <v>0.12</v>
      </c>
      <c r="R20" s="96">
        <v>613.36498904805819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1.1229677582801201</v>
      </c>
      <c r="J21" s="21"/>
      <c r="K21" s="21"/>
      <c r="L21" s="21"/>
      <c r="M21" s="21"/>
      <c r="N21" s="23"/>
      <c r="P21" s="22"/>
      <c r="Q21" s="68">
        <v>0.13</v>
      </c>
      <c r="R21" s="68">
        <v>623.90650867247587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3.9948567415035101E-5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634.2287982144943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644.38265199571742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654.40984854984129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664.36211380949953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1.5229979512760349E-8</v>
      </c>
      <c r="J26" s="68">
        <v>6.5534601843407787E-7</v>
      </c>
      <c r="K26" s="68">
        <v>0</v>
      </c>
      <c r="L26" s="68">
        <v>43.03</v>
      </c>
      <c r="M26" s="68">
        <v>-8.095344516541494E-4</v>
      </c>
      <c r="N26" s="34"/>
      <c r="P26" s="22"/>
      <c r="Q26" s="96">
        <v>0.18</v>
      </c>
      <c r="R26" s="96">
        <v>674.26758074089821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17.2</v>
      </c>
      <c r="I27" s="96">
        <v>9.7443959328048584E-4</v>
      </c>
      <c r="J27" s="96">
        <v>3.9893556948903085E-2</v>
      </c>
      <c r="K27" s="96">
        <v>0</v>
      </c>
      <c r="L27" s="96">
        <v>40.94</v>
      </c>
      <c r="M27" s="96">
        <v>-0.19983110050111966</v>
      </c>
      <c r="N27" s="23"/>
      <c r="P27" s="22"/>
      <c r="Q27" s="68">
        <v>0.19</v>
      </c>
      <c r="R27" s="68">
        <v>684.16241192606878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59.5</v>
      </c>
      <c r="I28" s="68">
        <v>3.9208068291904964E-3</v>
      </c>
      <c r="J28" s="68">
        <v>0.16467388682600084</v>
      </c>
      <c r="K28" s="68">
        <v>0</v>
      </c>
      <c r="L28" s="68">
        <v>42</v>
      </c>
      <c r="M28" s="68">
        <v>-0.4065981834405677</v>
      </c>
      <c r="N28" s="23"/>
      <c r="P28" s="22"/>
      <c r="Q28" s="96">
        <v>0.2</v>
      </c>
      <c r="R28" s="96">
        <v>694.07155695652909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177.1</v>
      </c>
      <c r="I29" s="96">
        <v>1.3282454079750627E-2</v>
      </c>
      <c r="J29" s="96">
        <v>0.58695164578418013</v>
      </c>
      <c r="K29" s="96">
        <v>1</v>
      </c>
      <c r="L29" s="96">
        <v>44.19</v>
      </c>
      <c r="M29" s="96">
        <v>0.54275434421615076</v>
      </c>
      <c r="N29" s="23"/>
      <c r="P29" s="22"/>
      <c r="Q29" s="68">
        <v>0.21</v>
      </c>
      <c r="R29" s="68">
        <v>704.0163065046786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646.29999999999995</v>
      </c>
      <c r="I30" s="68">
        <v>5.561128172906743E-2</v>
      </c>
      <c r="J30" s="68">
        <v>2.2049873205575237</v>
      </c>
      <c r="K30" s="68">
        <v>2</v>
      </c>
      <c r="L30" s="68">
        <v>39.65</v>
      </c>
      <c r="M30" s="68">
        <v>-0.14205239336160208</v>
      </c>
      <c r="N30" s="23"/>
      <c r="P30" s="22"/>
      <c r="Q30" s="96">
        <v>0.22</v>
      </c>
      <c r="R30" s="96">
        <v>714.02553779054745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724.10845792395821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734.30014813937566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744.60279329191712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-12.699673416494532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755.07362343401871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-13.03670994725551</v>
      </c>
      <c r="J35" s="96">
        <v>2</v>
      </c>
      <c r="K35" s="96">
        <v>0.67407306152195545</v>
      </c>
      <c r="L35" s="96">
        <v>3</v>
      </c>
      <c r="M35" s="96">
        <v>0.87928461123783841</v>
      </c>
      <c r="N35" s="23"/>
      <c r="P35" s="22"/>
      <c r="Q35" s="68">
        <v>0.27</v>
      </c>
      <c r="R35" s="68">
        <v>765.70616273710857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-15.721219272172782</v>
      </c>
      <c r="J36" s="68">
        <v>1</v>
      </c>
      <c r="K36" s="68">
        <v>6.0430917113564995</v>
      </c>
      <c r="L36" s="68">
        <v>4</v>
      </c>
      <c r="M36" s="68">
        <v>0.19595318785528837</v>
      </c>
      <c r="N36" s="23"/>
      <c r="P36" s="22"/>
      <c r="Q36" s="96">
        <v>0.28000000000000003</v>
      </c>
      <c r="R36" s="96">
        <v>776.52609357013694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787.52476781551366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798.7713462081814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810.27773734039272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822.06210703102465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834.13262051586503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846.50648493531435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859.17246182682004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872.21207684368778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885.711708223193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899.64508147084496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914.00717621489514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928.82573678569304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944.07705157477346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959.94983209223017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976.52041715020755</v>
      </c>
      <c r="S51" s="23"/>
    </row>
    <row r="52" spans="1:19" s="14" customFormat="1" x14ac:dyDescent="0.25">
      <c r="B52" s="13"/>
      <c r="P52" s="22"/>
      <c r="Q52" s="96">
        <v>0.44</v>
      </c>
      <c r="R52" s="96">
        <v>993.82667693041969</v>
      </c>
      <c r="S52" s="23"/>
    </row>
    <row r="53" spans="1:19" s="14" customFormat="1" x14ac:dyDescent="0.25">
      <c r="B53" s="13"/>
      <c r="P53" s="22"/>
      <c r="Q53" s="68">
        <v>0.45</v>
      </c>
      <c r="R53" s="68">
        <v>1011.8428944759371</v>
      </c>
      <c r="S53" s="23"/>
    </row>
    <row r="54" spans="1:19" s="14" customFormat="1" x14ac:dyDescent="0.25">
      <c r="P54" s="22"/>
      <c r="Q54" s="96">
        <v>0.46</v>
      </c>
      <c r="R54" s="96">
        <v>1030.1191242720854</v>
      </c>
      <c r="S54" s="23"/>
    </row>
    <row r="55" spans="1:19" s="14" customFormat="1" x14ac:dyDescent="0.25">
      <c r="P55" s="22"/>
      <c r="Q55" s="68">
        <v>0.47000000000000003</v>
      </c>
      <c r="R55" s="68">
        <v>1049.052321769419</v>
      </c>
      <c r="S55" s="23"/>
    </row>
    <row r="56" spans="1:19" s="14" customFormat="1" x14ac:dyDescent="0.25">
      <c r="P56" s="22"/>
      <c r="Q56" s="96">
        <v>0.48</v>
      </c>
      <c r="R56" s="96">
        <v>1069.0905971620805</v>
      </c>
      <c r="S56" s="23"/>
    </row>
    <row r="57" spans="1:19" s="14" customFormat="1" x14ac:dyDescent="0.25">
      <c r="P57" s="22"/>
      <c r="Q57" s="68">
        <v>0.49</v>
      </c>
      <c r="R57" s="68">
        <v>1090.4400794607329</v>
      </c>
      <c r="S57" s="23"/>
    </row>
    <row r="58" spans="1:19" s="14" customFormat="1" x14ac:dyDescent="0.25">
      <c r="P58" s="22"/>
      <c r="Q58" s="96">
        <v>0.5</v>
      </c>
      <c r="R58" s="96">
        <v>1113.1388370728439</v>
      </c>
      <c r="S58" s="23"/>
    </row>
    <row r="59" spans="1:19" s="14" customFormat="1" x14ac:dyDescent="0.25">
      <c r="P59" s="22"/>
      <c r="Q59" s="68">
        <v>0.51</v>
      </c>
      <c r="R59" s="68">
        <v>1137.166462198297</v>
      </c>
      <c r="S59" s="23"/>
    </row>
    <row r="60" spans="1:19" s="14" customFormat="1" x14ac:dyDescent="0.25">
      <c r="P60" s="22"/>
      <c r="Q60" s="96">
        <v>0.52</v>
      </c>
      <c r="R60" s="96">
        <v>1161.7522607140554</v>
      </c>
      <c r="S60" s="23"/>
    </row>
    <row r="61" spans="1:19" s="14" customFormat="1" x14ac:dyDescent="0.25">
      <c r="P61" s="22"/>
      <c r="Q61" s="68">
        <v>0.53</v>
      </c>
      <c r="R61" s="68">
        <v>1187.0580150730107</v>
      </c>
      <c r="S61" s="23"/>
    </row>
    <row r="62" spans="1:19" s="14" customFormat="1" x14ac:dyDescent="0.25">
      <c r="P62" s="22"/>
      <c r="Q62" s="96">
        <v>0.54</v>
      </c>
      <c r="R62" s="96">
        <v>1213.5656694955258</v>
      </c>
      <c r="S62" s="23"/>
    </row>
    <row r="63" spans="1:19" s="14" customFormat="1" x14ac:dyDescent="0.25">
      <c r="P63" s="22"/>
      <c r="Q63" s="68">
        <v>0.55000000000000004</v>
      </c>
      <c r="R63" s="68">
        <v>1242.6906839873152</v>
      </c>
      <c r="S63" s="23"/>
    </row>
    <row r="64" spans="1:19" s="14" customFormat="1" x14ac:dyDescent="0.25">
      <c r="P64" s="22"/>
      <c r="Q64" s="96">
        <v>0.56000000000000005</v>
      </c>
      <c r="R64" s="96">
        <v>1273.0977819992602</v>
      </c>
      <c r="S64" s="23"/>
    </row>
    <row r="65" spans="16:19" s="14" customFormat="1" x14ac:dyDescent="0.25">
      <c r="P65" s="22"/>
      <c r="Q65" s="68">
        <v>0.57000000000000006</v>
      </c>
      <c r="R65" s="68">
        <v>1305.1671157753744</v>
      </c>
      <c r="S65" s="23"/>
    </row>
    <row r="66" spans="16:19" s="14" customFormat="1" x14ac:dyDescent="0.25">
      <c r="P66" s="22"/>
      <c r="Q66" s="96">
        <v>0.57999999999999996</v>
      </c>
      <c r="R66" s="96">
        <v>1339.485670582932</v>
      </c>
      <c r="S66" s="23"/>
    </row>
    <row r="67" spans="16:19" s="14" customFormat="1" x14ac:dyDescent="0.25">
      <c r="P67" s="22"/>
      <c r="Q67" s="68">
        <v>0.59</v>
      </c>
      <c r="R67" s="68">
        <v>1374.6501882120454</v>
      </c>
      <c r="S67" s="23"/>
    </row>
    <row r="68" spans="16:19" s="14" customFormat="1" x14ac:dyDescent="0.25">
      <c r="P68" s="22"/>
      <c r="Q68" s="96">
        <v>0.6</v>
      </c>
      <c r="R68" s="96">
        <v>1405.5144692817573</v>
      </c>
      <c r="S68" s="23"/>
    </row>
    <row r="69" spans="16:19" s="14" customFormat="1" x14ac:dyDescent="0.25">
      <c r="P69" s="22"/>
      <c r="Q69" s="68">
        <v>0.61</v>
      </c>
      <c r="R69" s="68">
        <v>1434.8921306603868</v>
      </c>
      <c r="S69" s="23"/>
    </row>
    <row r="70" spans="16:19" s="14" customFormat="1" x14ac:dyDescent="0.25">
      <c r="P70" s="22"/>
      <c r="Q70" s="96">
        <v>0.62</v>
      </c>
      <c r="R70" s="96">
        <v>1463.4544469055161</v>
      </c>
      <c r="S70" s="23"/>
    </row>
    <row r="71" spans="16:19" s="14" customFormat="1" x14ac:dyDescent="0.25">
      <c r="P71" s="22"/>
      <c r="Q71" s="68">
        <v>0.63</v>
      </c>
      <c r="R71" s="68">
        <v>1491.6809139858271</v>
      </c>
      <c r="S71" s="23"/>
    </row>
    <row r="72" spans="16:19" s="14" customFormat="1" x14ac:dyDescent="0.25">
      <c r="P72" s="22"/>
      <c r="Q72" s="96">
        <v>0.64</v>
      </c>
      <c r="R72" s="96">
        <v>1520.096913737556</v>
      </c>
      <c r="S72" s="23"/>
    </row>
    <row r="73" spans="16:19" s="14" customFormat="1" x14ac:dyDescent="0.25">
      <c r="P73" s="22"/>
      <c r="Q73" s="68">
        <v>0.65</v>
      </c>
      <c r="R73" s="68">
        <v>1548.8197666590218</v>
      </c>
      <c r="S73" s="23"/>
    </row>
    <row r="74" spans="16:19" s="14" customFormat="1" x14ac:dyDescent="0.25">
      <c r="P74" s="22"/>
      <c r="Q74" s="96">
        <v>0.66</v>
      </c>
      <c r="R74" s="96">
        <v>1578.006518923369</v>
      </c>
      <c r="S74" s="23"/>
    </row>
    <row r="75" spans="16:19" s="14" customFormat="1" x14ac:dyDescent="0.25">
      <c r="P75" s="22"/>
      <c r="Q75" s="68">
        <v>0.67</v>
      </c>
      <c r="R75" s="68">
        <v>65535</v>
      </c>
      <c r="S75" s="23"/>
    </row>
    <row r="76" spans="16:19" s="14" customFormat="1" x14ac:dyDescent="0.25">
      <c r="P76" s="22"/>
      <c r="Q76" s="96">
        <v>0.68</v>
      </c>
      <c r="R76" s="96">
        <v>65535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FD00AAAE-EF4E-4722-BCB8-BE6C159A8C7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7230-A568-4095-8C29-505077BE18BE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208</v>
      </c>
      <c r="E9" s="23"/>
      <c r="G9" s="22"/>
      <c r="H9" s="104" t="s">
        <v>34</v>
      </c>
      <c r="I9" s="105">
        <v>807.24855036469444</v>
      </c>
      <c r="J9" s="21"/>
      <c r="K9" s="21"/>
      <c r="L9" s="21"/>
      <c r="M9" s="21"/>
      <c r="N9" s="23"/>
      <c r="P9" s="22"/>
      <c r="Q9" s="68">
        <v>0.01</v>
      </c>
      <c r="R9" s="68">
        <v>542.52853713803324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595.99915953438654</v>
      </c>
      <c r="J10" s="21"/>
      <c r="K10" s="21"/>
      <c r="L10" s="21"/>
      <c r="M10" s="21"/>
      <c r="N10" s="23"/>
      <c r="P10" s="22"/>
      <c r="Q10" s="96">
        <v>0.02</v>
      </c>
      <c r="R10" s="96">
        <v>563.33231699104135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576.68972270728955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31.285002466085253</v>
      </c>
      <c r="J12" s="21"/>
      <c r="K12" s="21"/>
      <c r="L12" s="21"/>
      <c r="M12" s="21"/>
      <c r="N12" s="23"/>
      <c r="P12" s="22"/>
      <c r="Q12" s="96">
        <v>0.04</v>
      </c>
      <c r="R12" s="96">
        <v>587.29985570419069</v>
      </c>
      <c r="S12" s="23"/>
    </row>
    <row r="13" spans="2:23" s="14" customFormat="1" x14ac:dyDescent="0.25">
      <c r="B13" s="63"/>
      <c r="C13" s="72" t="s">
        <v>131</v>
      </c>
      <c r="D13" s="56" t="s">
        <v>207</v>
      </c>
      <c r="E13" s="64"/>
      <c r="G13" s="22"/>
      <c r="H13" s="11" t="s">
        <v>108</v>
      </c>
      <c r="I13" s="68">
        <v>0.60631288222982005</v>
      </c>
      <c r="J13" s="21"/>
      <c r="K13" s="21"/>
      <c r="L13" s="21"/>
      <c r="M13" s="21"/>
      <c r="N13" s="23"/>
      <c r="P13" s="22"/>
      <c r="Q13" s="68">
        <v>0.05</v>
      </c>
      <c r="R13" s="68">
        <v>595.99915953438654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603.7007081601206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1.8397984306879454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610.43192542745896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616.80351166557853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622.62745020861553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628.03805814000475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633.27122999578785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189</v>
      </c>
      <c r="I20" s="68">
        <v>-5.6325227800483804</v>
      </c>
      <c r="J20" s="21"/>
      <c r="K20" s="21"/>
      <c r="L20" s="21"/>
      <c r="M20" s="21"/>
      <c r="N20" s="23"/>
      <c r="P20" s="22"/>
      <c r="Q20" s="96">
        <v>0.12</v>
      </c>
      <c r="R20" s="96">
        <v>638.29504091950639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190</v>
      </c>
      <c r="I21" s="96">
        <v>4.2991316278857402E-3</v>
      </c>
      <c r="J21" s="21"/>
      <c r="K21" s="21"/>
      <c r="L21" s="21"/>
      <c r="M21" s="21"/>
      <c r="N21" s="23"/>
      <c r="P21" s="22"/>
      <c r="Q21" s="68">
        <v>0.13</v>
      </c>
      <c r="R21" s="68">
        <v>643.06291735291438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647.66524583925013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652.19241292175172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656.63391284718341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3.5667661918432399E-3</v>
      </c>
      <c r="J25" s="68">
        <v>0.15347794923501462</v>
      </c>
      <c r="K25" s="68">
        <v>0</v>
      </c>
      <c r="L25" s="68">
        <v>43.03</v>
      </c>
      <c r="M25" s="68">
        <v>-0.39246315585498565</v>
      </c>
      <c r="N25" s="34"/>
      <c r="P25" s="22"/>
      <c r="Q25" s="68">
        <v>0.17</v>
      </c>
      <c r="R25" s="68">
        <v>660.94270936458383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17.2</v>
      </c>
      <c r="I26" s="96">
        <v>3.839456104812716E-3</v>
      </c>
      <c r="J26" s="96">
        <v>0.1571873329310326</v>
      </c>
      <c r="K26" s="96">
        <v>0</v>
      </c>
      <c r="L26" s="96">
        <v>40.94</v>
      </c>
      <c r="M26" s="96">
        <v>-0.39723188806035009</v>
      </c>
      <c r="N26" s="23"/>
      <c r="P26" s="22"/>
      <c r="Q26" s="96">
        <v>0.18</v>
      </c>
      <c r="R26" s="96">
        <v>665.16070928883323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59.5</v>
      </c>
      <c r="I27" s="68">
        <v>4.6016666078123949E-3</v>
      </c>
      <c r="J27" s="68">
        <v>0.19326999752812057</v>
      </c>
      <c r="K27" s="68">
        <v>0</v>
      </c>
      <c r="L27" s="68">
        <v>42</v>
      </c>
      <c r="M27" s="68">
        <v>-0.44063984511019416</v>
      </c>
      <c r="N27" s="23"/>
      <c r="P27" s="22"/>
      <c r="Q27" s="68">
        <v>0.19</v>
      </c>
      <c r="R27" s="68">
        <v>669.32983133975995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177.1</v>
      </c>
      <c r="I28" s="96">
        <v>7.6062734561488585E-3</v>
      </c>
      <c r="J28" s="96">
        <v>0.33612122402721806</v>
      </c>
      <c r="K28" s="96">
        <v>1</v>
      </c>
      <c r="L28" s="96">
        <v>44.19</v>
      </c>
      <c r="M28" s="96">
        <v>1.1494730971725424</v>
      </c>
      <c r="N28" s="23"/>
      <c r="P28" s="22"/>
      <c r="Q28" s="96">
        <v>0.2</v>
      </c>
      <c r="R28" s="96">
        <v>673.48844363084459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646.29999999999995</v>
      </c>
      <c r="I29" s="68">
        <v>5.4475228642590807E-2</v>
      </c>
      <c r="J29" s="68">
        <v>2.1599428156787255</v>
      </c>
      <c r="K29" s="68">
        <v>2</v>
      </c>
      <c r="L29" s="68">
        <v>39.65</v>
      </c>
      <c r="M29" s="68">
        <v>-0.11191985914093604</v>
      </c>
      <c r="N29" s="23"/>
      <c r="P29" s="22"/>
      <c r="Q29" s="68">
        <v>0.21</v>
      </c>
      <c r="R29" s="68">
        <v>677.59975033984745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681.6588884233945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685.68851962305348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689.71130568039257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-12.699673416494532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693.74930737857403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-13.642501233042626</v>
      </c>
      <c r="J34" s="96">
        <v>2</v>
      </c>
      <c r="K34" s="96">
        <v>1.8856556330961887</v>
      </c>
      <c r="L34" s="96">
        <v>3</v>
      </c>
      <c r="M34" s="96">
        <v>0.5964749743432034</v>
      </c>
      <c r="N34" s="23"/>
      <c r="P34" s="22"/>
      <c r="Q34" s="96">
        <v>0.26</v>
      </c>
      <c r="R34" s="96">
        <v>697.78194818934492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-15.721219272172782</v>
      </c>
      <c r="J35" s="68">
        <v>1</v>
      </c>
      <c r="K35" s="68">
        <v>6.0430917113564995</v>
      </c>
      <c r="L35" s="68">
        <v>4</v>
      </c>
      <c r="M35" s="68">
        <v>0.19595318785528837</v>
      </c>
      <c r="N35" s="23"/>
      <c r="P35" s="22"/>
      <c r="Q35" s="68">
        <v>0.27</v>
      </c>
      <c r="R35" s="68">
        <v>701.80086194820683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705.82252709266436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709.8634220602213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713.94002528838234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718.05034738761037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722.1745466818569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726.32550730079572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730.51691090895054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734.76243917084525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739.06831224394898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743.41046555805406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747.79974783320802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752.2526953780698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756.78584450129858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761.41109059689893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766.10300762080306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770.86930115596942</v>
      </c>
      <c r="S51" s="23"/>
    </row>
    <row r="52" spans="1:19" s="14" customFormat="1" x14ac:dyDescent="0.25">
      <c r="B52" s="13"/>
      <c r="P52" s="22"/>
      <c r="Q52" s="96">
        <v>0.44</v>
      </c>
      <c r="R52" s="96">
        <v>775.72800483378217</v>
      </c>
      <c r="S52" s="23"/>
    </row>
    <row r="53" spans="1:19" s="14" customFormat="1" x14ac:dyDescent="0.25">
      <c r="B53" s="13"/>
      <c r="P53" s="22"/>
      <c r="Q53" s="68">
        <v>0.45</v>
      </c>
      <c r="R53" s="68">
        <v>780.69715228562563</v>
      </c>
      <c r="S53" s="23"/>
    </row>
    <row r="54" spans="1:19" s="14" customFormat="1" x14ac:dyDescent="0.25">
      <c r="P54" s="22"/>
      <c r="Q54" s="96">
        <v>0.46</v>
      </c>
      <c r="R54" s="96">
        <v>785.78516372095066</v>
      </c>
      <c r="S54" s="23"/>
    </row>
    <row r="55" spans="1:19" s="14" customFormat="1" x14ac:dyDescent="0.25">
      <c r="P55" s="22"/>
      <c r="Q55" s="68">
        <v>0.47000000000000003</v>
      </c>
      <c r="R55" s="68">
        <v>790.96337496129036</v>
      </c>
      <c r="S55" s="23"/>
    </row>
    <row r="56" spans="1:19" s="14" customFormat="1" x14ac:dyDescent="0.25">
      <c r="P56" s="22"/>
      <c r="Q56" s="96">
        <v>0.48</v>
      </c>
      <c r="R56" s="96">
        <v>796.24979968327432</v>
      </c>
      <c r="S56" s="23"/>
    </row>
    <row r="57" spans="1:19" s="14" customFormat="1" x14ac:dyDescent="0.25">
      <c r="P57" s="22"/>
      <c r="Q57" s="68">
        <v>0.49</v>
      </c>
      <c r="R57" s="68">
        <v>801.66975308503243</v>
      </c>
      <c r="S57" s="23"/>
    </row>
    <row r="58" spans="1:19" s="14" customFormat="1" x14ac:dyDescent="0.25">
      <c r="P58" s="22"/>
      <c r="Q58" s="96">
        <v>0.5</v>
      </c>
      <c r="R58" s="96">
        <v>807.24855036469455</v>
      </c>
      <c r="S58" s="23"/>
    </row>
    <row r="59" spans="1:19" s="14" customFormat="1" x14ac:dyDescent="0.25">
      <c r="P59" s="22"/>
      <c r="Q59" s="68">
        <v>0.51</v>
      </c>
      <c r="R59" s="68">
        <v>812.97597699472635</v>
      </c>
      <c r="S59" s="23"/>
    </row>
    <row r="60" spans="1:19" s="14" customFormat="1" x14ac:dyDescent="0.25">
      <c r="P60" s="22"/>
      <c r="Q60" s="96">
        <v>0.52</v>
      </c>
      <c r="R60" s="96">
        <v>818.84083038778044</v>
      </c>
      <c r="S60" s="23"/>
    </row>
    <row r="61" spans="1:19" s="14" customFormat="1" x14ac:dyDescent="0.25">
      <c r="P61" s="22"/>
      <c r="Q61" s="68">
        <v>0.53</v>
      </c>
      <c r="R61" s="68">
        <v>824.8669436522664</v>
      </c>
      <c r="S61" s="23"/>
    </row>
    <row r="62" spans="1:19" s="14" customFormat="1" x14ac:dyDescent="0.25">
      <c r="P62" s="22"/>
      <c r="Q62" s="96">
        <v>0.54</v>
      </c>
      <c r="R62" s="96">
        <v>831.07814989659437</v>
      </c>
      <c r="S62" s="23"/>
    </row>
    <row r="63" spans="1:19" s="14" customFormat="1" x14ac:dyDescent="0.25">
      <c r="P63" s="22"/>
      <c r="Q63" s="68">
        <v>0.55000000000000004</v>
      </c>
      <c r="R63" s="68">
        <v>837.45840284691735</v>
      </c>
      <c r="S63" s="23"/>
    </row>
    <row r="64" spans="1:19" s="14" customFormat="1" x14ac:dyDescent="0.25">
      <c r="P64" s="22"/>
      <c r="Q64" s="96">
        <v>0.56000000000000005</v>
      </c>
      <c r="R64" s="96">
        <v>844.0001303036172</v>
      </c>
      <c r="S64" s="23"/>
    </row>
    <row r="65" spans="16:19" s="14" customFormat="1" x14ac:dyDescent="0.25">
      <c r="P65" s="22"/>
      <c r="Q65" s="68">
        <v>0.57000000000000006</v>
      </c>
      <c r="R65" s="68">
        <v>850.75743304697755</v>
      </c>
      <c r="S65" s="23"/>
    </row>
    <row r="66" spans="16:19" s="14" customFormat="1" x14ac:dyDescent="0.25">
      <c r="P66" s="22"/>
      <c r="Q66" s="96">
        <v>0.57999999999999996</v>
      </c>
      <c r="R66" s="96">
        <v>857.78219692879509</v>
      </c>
      <c r="S66" s="23"/>
    </row>
    <row r="67" spans="16:19" s="14" customFormat="1" x14ac:dyDescent="0.25">
      <c r="P67" s="22"/>
      <c r="Q67" s="68">
        <v>0.59</v>
      </c>
      <c r="R67" s="68">
        <v>865.04359802610611</v>
      </c>
      <c r="S67" s="23"/>
    </row>
    <row r="68" spans="16:19" s="14" customFormat="1" x14ac:dyDescent="0.25">
      <c r="P68" s="22"/>
      <c r="Q68" s="96">
        <v>0.6</v>
      </c>
      <c r="R68" s="96">
        <v>872.55400027208407</v>
      </c>
      <c r="S68" s="23"/>
    </row>
    <row r="69" spans="16:19" s="14" customFormat="1" x14ac:dyDescent="0.25">
      <c r="P69" s="22"/>
      <c r="Q69" s="68">
        <v>0.61</v>
      </c>
      <c r="R69" s="68">
        <v>880.36826813316031</v>
      </c>
      <c r="S69" s="23"/>
    </row>
    <row r="70" spans="16:19" s="14" customFormat="1" x14ac:dyDescent="0.25">
      <c r="P70" s="22"/>
      <c r="Q70" s="96">
        <v>0.62</v>
      </c>
      <c r="R70" s="96">
        <v>888.49651380375758</v>
      </c>
      <c r="S70" s="23"/>
    </row>
    <row r="71" spans="16:19" s="14" customFormat="1" x14ac:dyDescent="0.25">
      <c r="P71" s="22"/>
      <c r="Q71" s="68">
        <v>0.63</v>
      </c>
      <c r="R71" s="68">
        <v>896.91442510654758</v>
      </c>
      <c r="S71" s="23"/>
    </row>
    <row r="72" spans="16:19" s="14" customFormat="1" x14ac:dyDescent="0.25">
      <c r="P72" s="22"/>
      <c r="Q72" s="96">
        <v>0.64</v>
      </c>
      <c r="R72" s="96">
        <v>905.70775408200018</v>
      </c>
      <c r="S72" s="23"/>
    </row>
    <row r="73" spans="16:19" s="14" customFormat="1" x14ac:dyDescent="0.25">
      <c r="P73" s="22"/>
      <c r="Q73" s="68">
        <v>0.65</v>
      </c>
      <c r="R73" s="68">
        <v>914.92425287432036</v>
      </c>
      <c r="S73" s="23"/>
    </row>
    <row r="74" spans="16:19" s="14" customFormat="1" x14ac:dyDescent="0.25">
      <c r="P74" s="22"/>
      <c r="Q74" s="96">
        <v>0.66</v>
      </c>
      <c r="R74" s="96">
        <v>924.52739282873233</v>
      </c>
      <c r="S74" s="23"/>
    </row>
    <row r="75" spans="16:19" s="14" customFormat="1" x14ac:dyDescent="0.25">
      <c r="P75" s="22"/>
      <c r="Q75" s="68">
        <v>0.67</v>
      </c>
      <c r="R75" s="68">
        <v>934.59984506676369</v>
      </c>
      <c r="S75" s="23"/>
    </row>
    <row r="76" spans="16:19" s="14" customFormat="1" x14ac:dyDescent="0.25">
      <c r="P76" s="22"/>
      <c r="Q76" s="96">
        <v>0.68</v>
      </c>
      <c r="R76" s="96">
        <v>945.14893221516309</v>
      </c>
      <c r="S76" s="23"/>
    </row>
    <row r="77" spans="16:19" s="14" customFormat="1" x14ac:dyDescent="0.25">
      <c r="P77" s="22"/>
      <c r="Q77" s="68">
        <v>0.69000000000000006</v>
      </c>
      <c r="R77" s="68">
        <v>956.19204897213888</v>
      </c>
      <c r="S77" s="23"/>
    </row>
    <row r="78" spans="16:19" s="14" customFormat="1" x14ac:dyDescent="0.25">
      <c r="P78" s="22"/>
      <c r="Q78" s="96">
        <v>0.70000000000000007</v>
      </c>
      <c r="R78" s="96">
        <v>967.89768302120649</v>
      </c>
      <c r="S78" s="23"/>
    </row>
    <row r="79" spans="16:19" s="14" customFormat="1" x14ac:dyDescent="0.25">
      <c r="P79" s="22"/>
      <c r="Q79" s="68">
        <v>0.71</v>
      </c>
      <c r="R79" s="68">
        <v>980.23420879391006</v>
      </c>
      <c r="S79" s="23"/>
    </row>
    <row r="80" spans="16:19" s="14" customFormat="1" x14ac:dyDescent="0.25">
      <c r="P80" s="22"/>
      <c r="Q80" s="96">
        <v>0.72</v>
      </c>
      <c r="R80" s="96">
        <v>993.32313715675048</v>
      </c>
      <c r="S80" s="23"/>
    </row>
    <row r="81" spans="16:19" s="14" customFormat="1" x14ac:dyDescent="0.25">
      <c r="P81" s="22"/>
      <c r="Q81" s="68">
        <v>0.73</v>
      </c>
      <c r="R81" s="68">
        <v>1007.1765000258207</v>
      </c>
      <c r="S81" s="23"/>
    </row>
    <row r="82" spans="16:19" s="14" customFormat="1" x14ac:dyDescent="0.25">
      <c r="P82" s="22"/>
      <c r="Q82" s="96">
        <v>0.74</v>
      </c>
      <c r="R82" s="96">
        <v>1021.938486092862</v>
      </c>
      <c r="S82" s="23"/>
    </row>
    <row r="83" spans="16:19" s="14" customFormat="1" x14ac:dyDescent="0.25">
      <c r="P83" s="22"/>
      <c r="Q83" s="68">
        <v>0.75</v>
      </c>
      <c r="R83" s="68">
        <v>1037.7480567499836</v>
      </c>
      <c r="S83" s="23"/>
    </row>
    <row r="84" spans="16:19" s="14" customFormat="1" x14ac:dyDescent="0.25">
      <c r="P84" s="22"/>
      <c r="Q84" s="96">
        <v>0.76</v>
      </c>
      <c r="R84" s="96">
        <v>1054.6948225373569</v>
      </c>
      <c r="S84" s="23"/>
    </row>
    <row r="85" spans="16:19" s="14" customFormat="1" x14ac:dyDescent="0.25">
      <c r="P85" s="22"/>
      <c r="Q85" s="68">
        <v>0.77</v>
      </c>
      <c r="R85" s="68">
        <v>1072.8546971938356</v>
      </c>
      <c r="S85" s="23"/>
    </row>
    <row r="86" spans="16:19" s="14" customFormat="1" x14ac:dyDescent="0.25">
      <c r="P86" s="22"/>
      <c r="Q86" s="96">
        <v>0.78</v>
      </c>
      <c r="R86" s="96">
        <v>1092.489326039436</v>
      </c>
      <c r="S86" s="23"/>
    </row>
    <row r="87" spans="16:19" s="14" customFormat="1" x14ac:dyDescent="0.25">
      <c r="P87" s="22"/>
      <c r="Q87" s="68">
        <v>0.79</v>
      </c>
      <c r="R87" s="68">
        <v>1113.7225830405957</v>
      </c>
      <c r="S87" s="23"/>
    </row>
    <row r="88" spans="16:19" s="14" customFormat="1" x14ac:dyDescent="0.25">
      <c r="P88" s="22"/>
      <c r="Q88" s="96">
        <v>0.8</v>
      </c>
      <c r="R88" s="96">
        <v>1136.9320220533218</v>
      </c>
      <c r="S88" s="23"/>
    </row>
    <row r="89" spans="16:19" s="14" customFormat="1" x14ac:dyDescent="0.25">
      <c r="P89" s="22"/>
      <c r="Q89" s="68">
        <v>0.81</v>
      </c>
      <c r="R89" s="68">
        <v>1162.4167103276573</v>
      </c>
      <c r="S89" s="23"/>
    </row>
    <row r="90" spans="16:19" s="14" customFormat="1" x14ac:dyDescent="0.25">
      <c r="P90" s="22"/>
      <c r="Q90" s="96">
        <v>0.82000000000000006</v>
      </c>
      <c r="R90" s="96">
        <v>1190.4976168123781</v>
      </c>
      <c r="S90" s="23"/>
    </row>
    <row r="91" spans="16:19" s="14" customFormat="1" x14ac:dyDescent="0.25">
      <c r="P91" s="22"/>
      <c r="Q91" s="68">
        <v>0.83000000000000007</v>
      </c>
      <c r="R91" s="68">
        <v>1221.5747291342173</v>
      </c>
      <c r="S91" s="23"/>
    </row>
    <row r="92" spans="16:19" s="14" customFormat="1" x14ac:dyDescent="0.25">
      <c r="P92" s="22"/>
      <c r="Q92" s="96">
        <v>0.84</v>
      </c>
      <c r="R92" s="96">
        <v>1256.4607056889247</v>
      </c>
      <c r="S92" s="23"/>
    </row>
    <row r="93" spans="16:19" s="14" customFormat="1" x14ac:dyDescent="0.25">
      <c r="P93" s="22"/>
      <c r="Q93" s="68">
        <v>0.85</v>
      </c>
      <c r="R93" s="68">
        <v>1295.8673961223778</v>
      </c>
      <c r="S93" s="23"/>
    </row>
    <row r="94" spans="16:19" s="14" customFormat="1" x14ac:dyDescent="0.25">
      <c r="P94" s="22"/>
      <c r="Q94" s="96">
        <v>0.86</v>
      </c>
      <c r="R94" s="96">
        <v>1340.7431036266644</v>
      </c>
      <c r="S94" s="23"/>
    </row>
    <row r="95" spans="16:19" s="14" customFormat="1" x14ac:dyDescent="0.25">
      <c r="P95" s="22"/>
      <c r="Q95" s="68">
        <v>0.87</v>
      </c>
      <c r="R95" s="68">
        <v>1392.6921033405561</v>
      </c>
      <c r="S95" s="23"/>
    </row>
    <row r="96" spans="16:19" s="14" customFormat="1" x14ac:dyDescent="0.25">
      <c r="P96" s="22"/>
      <c r="Q96" s="96">
        <v>0.88</v>
      </c>
      <c r="R96" s="96">
        <v>1453.5600179157016</v>
      </c>
      <c r="S96" s="23"/>
    </row>
    <row r="97" spans="16:19" s="14" customFormat="1" x14ac:dyDescent="0.25">
      <c r="P97" s="22"/>
      <c r="Q97" s="68">
        <v>0.89</v>
      </c>
      <c r="R97" s="68">
        <v>1526.1946465685567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B2267D24-AFAA-46D9-A3BA-7F81ADE3A975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052F6-9829-4E5D-BB42-4EDF077CCABC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210</v>
      </c>
      <c r="E9" s="23"/>
      <c r="G9" s="22"/>
      <c r="H9" s="104" t="s">
        <v>34</v>
      </c>
      <c r="I9" s="105">
        <v>1237.2903293010731</v>
      </c>
      <c r="J9" s="21"/>
      <c r="K9" s="21"/>
      <c r="L9" s="21"/>
      <c r="M9" s="21"/>
      <c r="N9" s="23"/>
      <c r="P9" s="22"/>
      <c r="Q9" s="68">
        <v>0.01</v>
      </c>
      <c r="R9" s="68">
        <v>390.65341126357362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502.48970963668404</v>
      </c>
      <c r="J10" s="21"/>
      <c r="K10" s="21"/>
      <c r="L10" s="21"/>
      <c r="M10" s="21"/>
      <c r="N10" s="23"/>
      <c r="P10" s="22"/>
      <c r="Q10" s="96">
        <v>0.02</v>
      </c>
      <c r="R10" s="96">
        <v>432.09802550876168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460.44654979224208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29.94840482300058</v>
      </c>
      <c r="J12" s="21"/>
      <c r="K12" s="21"/>
      <c r="L12" s="21"/>
      <c r="M12" s="21"/>
      <c r="N12" s="23"/>
      <c r="P12" s="22"/>
      <c r="Q12" s="96">
        <v>0.04</v>
      </c>
      <c r="R12" s="96">
        <v>483.08955774302018</v>
      </c>
      <c r="S12" s="23"/>
    </row>
    <row r="13" spans="2:23" s="14" customFormat="1" x14ac:dyDescent="0.25">
      <c r="B13" s="63"/>
      <c r="C13" s="72" t="s">
        <v>131</v>
      </c>
      <c r="D13" s="56" t="s">
        <v>209</v>
      </c>
      <c r="E13" s="64"/>
      <c r="G13" s="22"/>
      <c r="H13" s="11" t="s">
        <v>108</v>
      </c>
      <c r="I13" s="68">
        <v>0.935126136148416</v>
      </c>
      <c r="J13" s="21"/>
      <c r="K13" s="21"/>
      <c r="L13" s="21"/>
      <c r="M13" s="21"/>
      <c r="N13" s="23"/>
      <c r="P13" s="22"/>
      <c r="Q13" s="68">
        <v>0.05</v>
      </c>
      <c r="R13" s="68">
        <v>502.48970963668398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519.81925743471322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0.42454758158767031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535.71583827261804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550.5761420373741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564.66723556810155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578.16755635769141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591.2265701146415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 t="s">
        <v>187</v>
      </c>
      <c r="J20" s="21"/>
      <c r="K20" s="21"/>
      <c r="L20" s="21"/>
      <c r="M20" s="21"/>
      <c r="N20" s="23"/>
      <c r="P20" s="22"/>
      <c r="Q20" s="96">
        <v>0.12</v>
      </c>
      <c r="R20" s="96">
        <v>603.95948648154911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-4.63567605108297</v>
      </c>
      <c r="J21" s="21"/>
      <c r="K21" s="21"/>
      <c r="L21" s="21"/>
      <c r="M21" s="21"/>
      <c r="N21" s="23"/>
      <c r="P21" s="22"/>
      <c r="Q21" s="68">
        <v>0.13</v>
      </c>
      <c r="R21" s="68">
        <v>616.43436447502347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0.47103997559134198</v>
      </c>
      <c r="J22" s="21"/>
      <c r="K22" s="21"/>
      <c r="L22" s="21"/>
      <c r="M22" s="21"/>
      <c r="N22" s="23"/>
      <c r="P22" s="22"/>
      <c r="Q22" s="96">
        <v>0.14000000000000001</v>
      </c>
      <c r="R22" s="96">
        <v>628.71090500079856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640.89950484017731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653.00843911663105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665.01997984679872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1.5229979512760349E-8</v>
      </c>
      <c r="J26" s="68">
        <v>6.5534601843407787E-7</v>
      </c>
      <c r="K26" s="68">
        <v>0</v>
      </c>
      <c r="L26" s="68">
        <v>43.03</v>
      </c>
      <c r="M26" s="68">
        <v>-8.095344516541494E-4</v>
      </c>
      <c r="N26" s="34"/>
      <c r="P26" s="22"/>
      <c r="Q26" s="96">
        <v>0.18</v>
      </c>
      <c r="R26" s="96">
        <v>677.03819775344198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17.2</v>
      </c>
      <c r="I27" s="96">
        <v>4.9105645171952596E-4</v>
      </c>
      <c r="J27" s="96">
        <v>2.0103851133397393E-2</v>
      </c>
      <c r="K27" s="96">
        <v>0</v>
      </c>
      <c r="L27" s="96">
        <v>40.94</v>
      </c>
      <c r="M27" s="96">
        <v>-0.14182287583233397</v>
      </c>
      <c r="N27" s="23"/>
      <c r="P27" s="22"/>
      <c r="Q27" s="68">
        <v>0.19</v>
      </c>
      <c r="R27" s="68">
        <v>689.10154243291902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59.5</v>
      </c>
      <c r="I28" s="68">
        <v>3.3538657488144923E-3</v>
      </c>
      <c r="J28" s="68">
        <v>0.14086236145020867</v>
      </c>
      <c r="K28" s="68">
        <v>0</v>
      </c>
      <c r="L28" s="68">
        <v>42</v>
      </c>
      <c r="M28" s="68">
        <v>-0.3759473164021106</v>
      </c>
      <c r="N28" s="23"/>
      <c r="P28" s="22"/>
      <c r="Q28" s="96">
        <v>0.2</v>
      </c>
      <c r="R28" s="96">
        <v>701.24484637857609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177.1</v>
      </c>
      <c r="I29" s="96">
        <v>1.4001792976406144E-2</v>
      </c>
      <c r="J29" s="96">
        <v>0.61873923162738753</v>
      </c>
      <c r="K29" s="96">
        <v>1</v>
      </c>
      <c r="L29" s="96">
        <v>44.19</v>
      </c>
      <c r="M29" s="96">
        <v>0.48812407626773757</v>
      </c>
      <c r="N29" s="23"/>
      <c r="P29" s="22"/>
      <c r="Q29" s="68">
        <v>0.21</v>
      </c>
      <c r="R29" s="68">
        <v>713.47742978742895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646.29999999999995</v>
      </c>
      <c r="I30" s="68">
        <v>5.6205156684775916E-2</v>
      </c>
      <c r="J30" s="68">
        <v>2.228534462551365</v>
      </c>
      <c r="K30" s="68">
        <v>2</v>
      </c>
      <c r="L30" s="68">
        <v>39.65</v>
      </c>
      <c r="M30" s="68">
        <v>-0.15758077163825385</v>
      </c>
      <c r="N30" s="23"/>
      <c r="P30" s="22"/>
      <c r="Q30" s="96">
        <v>0.22</v>
      </c>
      <c r="R30" s="96">
        <v>725.8313216365018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738.31721725364275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750.93804684392501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763.76524236722037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-12.699673416494532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776.82582256678722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-12.97420241150029</v>
      </c>
      <c r="J35" s="96">
        <v>2</v>
      </c>
      <c r="K35" s="96">
        <v>0.54905799001151578</v>
      </c>
      <c r="L35" s="96">
        <v>3</v>
      </c>
      <c r="M35" s="96">
        <v>0.90798870536980858</v>
      </c>
      <c r="N35" s="23"/>
      <c r="P35" s="22"/>
      <c r="Q35" s="68">
        <v>0.27</v>
      </c>
      <c r="R35" s="68">
        <v>790.13429142524728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-15.721219272172782</v>
      </c>
      <c r="J36" s="68">
        <v>1</v>
      </c>
      <c r="K36" s="68">
        <v>6.0430917113564995</v>
      </c>
      <c r="L36" s="68">
        <v>4</v>
      </c>
      <c r="M36" s="68">
        <v>0.19595318785528837</v>
      </c>
      <c r="N36" s="23"/>
      <c r="P36" s="22"/>
      <c r="Q36" s="96">
        <v>0.28000000000000003</v>
      </c>
      <c r="R36" s="96">
        <v>803.69578552612211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817.53407566639726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831.68129000024555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846.22914670155296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861.15014631131828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876.42343867860041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892.1521680306563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908.35191314555266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924.95305912826086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942.08764991142357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959.97547663025671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978.3902154403138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997.34302563643814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1017.2160483809442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1037.7290911302189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1058.7893344690531</v>
      </c>
      <c r="S51" s="23"/>
    </row>
    <row r="52" spans="1:19" s="14" customFormat="1" x14ac:dyDescent="0.25">
      <c r="B52" s="13"/>
      <c r="P52" s="22"/>
      <c r="Q52" s="96">
        <v>0.44</v>
      </c>
      <c r="R52" s="96">
        <v>1081.2649190602478</v>
      </c>
      <c r="S52" s="23"/>
    </row>
    <row r="53" spans="1:19" s="14" customFormat="1" x14ac:dyDescent="0.25">
      <c r="B53" s="13"/>
      <c r="P53" s="22"/>
      <c r="Q53" s="68">
        <v>0.45</v>
      </c>
      <c r="R53" s="68">
        <v>1104.6896014129049</v>
      </c>
      <c r="S53" s="23"/>
    </row>
    <row r="54" spans="1:19" s="14" customFormat="1" x14ac:dyDescent="0.25">
      <c r="P54" s="22"/>
      <c r="Q54" s="96">
        <v>0.46</v>
      </c>
      <c r="R54" s="96">
        <v>1128.8201541924902</v>
      </c>
      <c r="S54" s="23"/>
    </row>
    <row r="55" spans="1:19" s="14" customFormat="1" x14ac:dyDescent="0.25">
      <c r="P55" s="22"/>
      <c r="Q55" s="68">
        <v>0.47000000000000003</v>
      </c>
      <c r="R55" s="68">
        <v>1153.4916322581496</v>
      </c>
      <c r="S55" s="23"/>
    </row>
    <row r="56" spans="1:19" s="14" customFormat="1" x14ac:dyDescent="0.25">
      <c r="P56" s="22"/>
      <c r="Q56" s="96">
        <v>0.48</v>
      </c>
      <c r="R56" s="96">
        <v>1179.696016270894</v>
      </c>
      <c r="S56" s="23"/>
    </row>
    <row r="57" spans="1:19" s="14" customFormat="1" x14ac:dyDescent="0.25">
      <c r="P57" s="22"/>
      <c r="Q57" s="68">
        <v>0.49</v>
      </c>
      <c r="R57" s="68">
        <v>1207.6864338587377</v>
      </c>
      <c r="S57" s="23"/>
    </row>
    <row r="58" spans="1:19" s="14" customFormat="1" x14ac:dyDescent="0.25">
      <c r="P58" s="22"/>
      <c r="Q58" s="96">
        <v>0.5</v>
      </c>
      <c r="R58" s="96">
        <v>1237.2903293010738</v>
      </c>
      <c r="S58" s="23"/>
    </row>
    <row r="59" spans="1:19" s="14" customFormat="1" x14ac:dyDescent="0.25">
      <c r="P59" s="22"/>
      <c r="Q59" s="68">
        <v>0.51</v>
      </c>
      <c r="R59" s="68">
        <v>1266.3385390501062</v>
      </c>
      <c r="S59" s="23"/>
    </row>
    <row r="60" spans="1:19" s="14" customFormat="1" x14ac:dyDescent="0.25">
      <c r="P60" s="22"/>
      <c r="Q60" s="96">
        <v>0.52</v>
      </c>
      <c r="R60" s="96">
        <v>1299.1010338407054</v>
      </c>
      <c r="S60" s="23"/>
    </row>
    <row r="61" spans="1:19" s="14" customFormat="1" x14ac:dyDescent="0.25">
      <c r="P61" s="22"/>
      <c r="Q61" s="68">
        <v>0.53</v>
      </c>
      <c r="R61" s="68">
        <v>1333.6366956962424</v>
      </c>
      <c r="S61" s="23"/>
    </row>
    <row r="62" spans="1:19" s="14" customFormat="1" x14ac:dyDescent="0.25">
      <c r="P62" s="22"/>
      <c r="Q62" s="96">
        <v>0.54</v>
      </c>
      <c r="R62" s="96">
        <v>1369.6049175576936</v>
      </c>
      <c r="S62" s="23"/>
    </row>
    <row r="63" spans="1:19" s="14" customFormat="1" x14ac:dyDescent="0.25">
      <c r="P63" s="22"/>
      <c r="Q63" s="68">
        <v>0.55000000000000004</v>
      </c>
      <c r="R63" s="68">
        <v>1407.9729290852401</v>
      </c>
      <c r="S63" s="23"/>
    </row>
    <row r="64" spans="1:19" s="14" customFormat="1" x14ac:dyDescent="0.25">
      <c r="P64" s="22"/>
      <c r="Q64" s="96">
        <v>0.56000000000000005</v>
      </c>
      <c r="R64" s="96">
        <v>1448.8756092554449</v>
      </c>
      <c r="S64" s="23"/>
    </row>
    <row r="65" spans="16:19" s="14" customFormat="1" x14ac:dyDescent="0.25">
      <c r="P65" s="22"/>
      <c r="Q65" s="68">
        <v>0.57000000000000006</v>
      </c>
      <c r="R65" s="68">
        <v>1491.8235719686506</v>
      </c>
      <c r="S65" s="23"/>
    </row>
    <row r="66" spans="16:19" s="14" customFormat="1" x14ac:dyDescent="0.25">
      <c r="P66" s="22"/>
      <c r="Q66" s="96">
        <v>0.57999999999999996</v>
      </c>
      <c r="R66" s="96">
        <v>1537.3459164363733</v>
      </c>
      <c r="S66" s="23"/>
    </row>
    <row r="67" spans="16:19" s="14" customFormat="1" x14ac:dyDescent="0.25">
      <c r="P67" s="22"/>
      <c r="Q67" s="68">
        <v>0.59</v>
      </c>
      <c r="R67" s="68">
        <v>1586.3343455589388</v>
      </c>
      <c r="S67" s="23"/>
    </row>
    <row r="68" spans="16:19" s="14" customFormat="1" x14ac:dyDescent="0.25">
      <c r="P68" s="22"/>
      <c r="Q68" s="96">
        <v>0.6</v>
      </c>
      <c r="R68" s="96">
        <v>1638.7222558814442</v>
      </c>
      <c r="S68" s="23"/>
    </row>
    <row r="69" spans="16:19" s="14" customFormat="1" x14ac:dyDescent="0.25">
      <c r="P69" s="22"/>
      <c r="Q69" s="68">
        <v>0.61</v>
      </c>
      <c r="R69" s="68">
        <v>1695.2712710387036</v>
      </c>
      <c r="S69" s="23"/>
    </row>
    <row r="70" spans="16:19" s="14" customFormat="1" x14ac:dyDescent="0.25">
      <c r="P70" s="22"/>
      <c r="Q70" s="96">
        <v>0.62</v>
      </c>
      <c r="R70" s="96">
        <v>1755.2170131128814</v>
      </c>
      <c r="S70" s="23"/>
    </row>
    <row r="71" spans="16:19" s="14" customFormat="1" x14ac:dyDescent="0.25">
      <c r="P71" s="22"/>
      <c r="Q71" s="68">
        <v>0.63</v>
      </c>
      <c r="R71" s="68">
        <v>1820.5804897691303</v>
      </c>
      <c r="S71" s="23"/>
    </row>
    <row r="72" spans="16:19" s="14" customFormat="1" x14ac:dyDescent="0.25">
      <c r="P72" s="22"/>
      <c r="Q72" s="96">
        <v>0.64</v>
      </c>
      <c r="R72" s="96">
        <v>1891.0850054262919</v>
      </c>
      <c r="S72" s="23"/>
    </row>
    <row r="73" spans="16:19" s="14" customFormat="1" x14ac:dyDescent="0.25">
      <c r="P73" s="22"/>
      <c r="Q73" s="68">
        <v>0.65</v>
      </c>
      <c r="R73" s="68">
        <v>1968.0099812111059</v>
      </c>
      <c r="S73" s="23"/>
    </row>
    <row r="74" spans="16:19" s="14" customFormat="1" x14ac:dyDescent="0.25">
      <c r="P74" s="22"/>
      <c r="Q74" s="96">
        <v>0.66</v>
      </c>
      <c r="R74" s="96">
        <v>2051.7388811737678</v>
      </c>
      <c r="S74" s="23"/>
    </row>
    <row r="75" spans="16:19" s="14" customFormat="1" x14ac:dyDescent="0.25">
      <c r="P75" s="22"/>
      <c r="Q75" s="68">
        <v>0.67</v>
      </c>
      <c r="R75" s="68">
        <v>2143.154162636743</v>
      </c>
      <c r="S75" s="23"/>
    </row>
    <row r="76" spans="16:19" s="14" customFormat="1" x14ac:dyDescent="0.25">
      <c r="P76" s="22"/>
      <c r="Q76" s="96">
        <v>0.68</v>
      </c>
      <c r="R76" s="96">
        <v>2243.3479320171605</v>
      </c>
      <c r="S76" s="23"/>
    </row>
    <row r="77" spans="16:19" s="14" customFormat="1" x14ac:dyDescent="0.25">
      <c r="P77" s="22"/>
      <c r="Q77" s="68">
        <v>0.69000000000000006</v>
      </c>
      <c r="R77" s="68">
        <v>2354.5151030645616</v>
      </c>
      <c r="S77" s="23"/>
    </row>
    <row r="78" spans="16:19" s="14" customFormat="1" x14ac:dyDescent="0.25">
      <c r="P78" s="22"/>
      <c r="Q78" s="96">
        <v>0.70000000000000007</v>
      </c>
      <c r="R78" s="96">
        <v>2477.0043535751352</v>
      </c>
      <c r="S78" s="23"/>
    </row>
    <row r="79" spans="16:19" s="14" customFormat="1" x14ac:dyDescent="0.25">
      <c r="P79" s="22"/>
      <c r="Q79" s="68">
        <v>0.71</v>
      </c>
      <c r="R79" s="68">
        <v>2613.816785448571</v>
      </c>
      <c r="S79" s="23"/>
    </row>
    <row r="80" spans="16:19" s="14" customFormat="1" x14ac:dyDescent="0.25">
      <c r="P80" s="22"/>
      <c r="Q80" s="96">
        <v>0.72</v>
      </c>
      <c r="R80" s="96">
        <v>2766.5245651691216</v>
      </c>
      <c r="S80" s="23"/>
    </row>
    <row r="81" spans="16:19" s="14" customFormat="1" x14ac:dyDescent="0.25">
      <c r="P81" s="22"/>
      <c r="Q81" s="68">
        <v>0.73</v>
      </c>
      <c r="R81" s="68">
        <v>2938.0776576368989</v>
      </c>
      <c r="S81" s="23"/>
    </row>
    <row r="82" spans="16:19" s="14" customFormat="1" x14ac:dyDescent="0.25">
      <c r="P82" s="22"/>
      <c r="Q82" s="96">
        <v>0.74</v>
      </c>
      <c r="R82" s="96">
        <v>3133.5542262165732</v>
      </c>
      <c r="S82" s="23"/>
    </row>
    <row r="83" spans="16:19" s="14" customFormat="1" x14ac:dyDescent="0.25">
      <c r="P83" s="22"/>
      <c r="Q83" s="68">
        <v>0.75</v>
      </c>
      <c r="R83" s="68">
        <v>3356.2431741663813</v>
      </c>
      <c r="S83" s="23"/>
    </row>
    <row r="84" spans="16:19" s="14" customFormat="1" x14ac:dyDescent="0.25">
      <c r="P84" s="22"/>
      <c r="Q84" s="96">
        <v>0.76</v>
      </c>
      <c r="R84" s="96">
        <v>3612.9999152440932</v>
      </c>
      <c r="S84" s="23"/>
    </row>
    <row r="85" spans="16:19" s="14" customFormat="1" x14ac:dyDescent="0.25">
      <c r="P85" s="22"/>
      <c r="Q85" s="68">
        <v>0.77</v>
      </c>
      <c r="R85" s="68">
        <v>3911.1748663953308</v>
      </c>
      <c r="S85" s="23"/>
    </row>
    <row r="86" spans="16:19" s="14" customFormat="1" x14ac:dyDescent="0.25">
      <c r="P86" s="22"/>
      <c r="Q86" s="96">
        <v>0.78</v>
      </c>
      <c r="R86" s="96">
        <v>4260.6169980971254</v>
      </c>
      <c r="S86" s="23"/>
    </row>
    <row r="87" spans="16:19" s="14" customFormat="1" x14ac:dyDescent="0.25">
      <c r="P87" s="22"/>
      <c r="Q87" s="68">
        <v>0.79</v>
      </c>
      <c r="R87" s="68">
        <v>4675.0106252764854</v>
      </c>
      <c r="S87" s="23"/>
    </row>
    <row r="88" spans="16:19" s="14" customFormat="1" x14ac:dyDescent="0.25">
      <c r="P88" s="22"/>
      <c r="Q88" s="96">
        <v>0.8</v>
      </c>
      <c r="R88" s="96">
        <v>5173.5691382242067</v>
      </c>
      <c r="S88" s="23"/>
    </row>
    <row r="89" spans="16:19" s="14" customFormat="1" x14ac:dyDescent="0.25">
      <c r="P89" s="22"/>
      <c r="Q89" s="68">
        <v>0.81</v>
      </c>
      <c r="R89" s="68">
        <v>5782.595621706012</v>
      </c>
      <c r="S89" s="23"/>
    </row>
    <row r="90" spans="16:19" s="14" customFormat="1" x14ac:dyDescent="0.25">
      <c r="P90" s="22"/>
      <c r="Q90" s="96">
        <v>0.82000000000000006</v>
      </c>
      <c r="R90" s="96">
        <v>6535.4708105885447</v>
      </c>
      <c r="S90" s="23"/>
    </row>
    <row r="91" spans="16:19" s="14" customFormat="1" x14ac:dyDescent="0.25">
      <c r="P91" s="22"/>
      <c r="Q91" s="68">
        <v>0.83000000000000007</v>
      </c>
      <c r="R91" s="68">
        <v>7488.7481534708941</v>
      </c>
      <c r="S91" s="23"/>
    </row>
    <row r="92" spans="16:19" s="14" customFormat="1" x14ac:dyDescent="0.25">
      <c r="P92" s="22"/>
      <c r="Q92" s="96">
        <v>0.84</v>
      </c>
      <c r="R92" s="96">
        <v>8720.5756327477793</v>
      </c>
      <c r="S92" s="23"/>
    </row>
    <row r="93" spans="16:19" s="14" customFormat="1" x14ac:dyDescent="0.25">
      <c r="P93" s="22"/>
      <c r="Q93" s="68">
        <v>0.85</v>
      </c>
      <c r="R93" s="68">
        <v>10358.847370989733</v>
      </c>
      <c r="S93" s="23"/>
    </row>
    <row r="94" spans="16:19" s="14" customFormat="1" x14ac:dyDescent="0.25">
      <c r="P94" s="22"/>
      <c r="Q94" s="96">
        <v>0.86</v>
      </c>
      <c r="R94" s="96">
        <v>12613.766623054067</v>
      </c>
      <c r="S94" s="23"/>
    </row>
    <row r="95" spans="16:19" s="14" customFormat="1" x14ac:dyDescent="0.25">
      <c r="P95" s="22"/>
      <c r="Q95" s="68">
        <v>0.87</v>
      </c>
      <c r="R95" s="68">
        <v>15835.781713480905</v>
      </c>
      <c r="S95" s="23"/>
    </row>
    <row r="96" spans="16:19" s="14" customFormat="1" x14ac:dyDescent="0.25">
      <c r="P96" s="22"/>
      <c r="Q96" s="96">
        <v>0.88</v>
      </c>
      <c r="R96" s="96">
        <v>20676.386709059901</v>
      </c>
      <c r="S96" s="23"/>
    </row>
    <row r="97" spans="16:19" s="14" customFormat="1" x14ac:dyDescent="0.25">
      <c r="P97" s="22"/>
      <c r="Q97" s="68">
        <v>0.89</v>
      </c>
      <c r="R97" s="68">
        <v>28452.32068381878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7356F9AF-EF03-4E5E-9960-28997030FF23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A828D-F62F-4B5F-86BE-152C5938A049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212</v>
      </c>
      <c r="E9" s="23"/>
      <c r="G9" s="22"/>
      <c r="H9" s="104" t="s">
        <v>34</v>
      </c>
      <c r="I9" s="105">
        <v>832.34904063509407</v>
      </c>
      <c r="J9" s="21"/>
      <c r="K9" s="21"/>
      <c r="L9" s="21"/>
      <c r="M9" s="21"/>
      <c r="N9" s="23"/>
      <c r="P9" s="22"/>
      <c r="Q9" s="68">
        <v>0.01</v>
      </c>
      <c r="R9" s="68">
        <v>520.52127429554446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581.68542311517319</v>
      </c>
      <c r="J10" s="21"/>
      <c r="K10" s="21"/>
      <c r="L10" s="21"/>
      <c r="M10" s="21"/>
      <c r="N10" s="23"/>
      <c r="P10" s="22"/>
      <c r="Q10" s="96">
        <v>0.02</v>
      </c>
      <c r="R10" s="96">
        <v>543.70353390488003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559.20069634601202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31.172367427473048</v>
      </c>
      <c r="J12" s="21"/>
      <c r="K12" s="21"/>
      <c r="L12" s="21"/>
      <c r="M12" s="21"/>
      <c r="N12" s="23"/>
      <c r="P12" s="22"/>
      <c r="Q12" s="96">
        <v>0.04</v>
      </c>
      <c r="R12" s="96">
        <v>571.39931175258118</v>
      </c>
      <c r="S12" s="23"/>
    </row>
    <row r="13" spans="2:23" s="14" customFormat="1" x14ac:dyDescent="0.25">
      <c r="B13" s="63"/>
      <c r="C13" s="72" t="s">
        <v>131</v>
      </c>
      <c r="D13" s="56" t="s">
        <v>211</v>
      </c>
      <c r="E13" s="64"/>
      <c r="G13" s="22"/>
      <c r="H13" s="11" t="s">
        <v>108</v>
      </c>
      <c r="I13" s="68">
        <v>0.62817933603328568</v>
      </c>
      <c r="J13" s="21"/>
      <c r="K13" s="21"/>
      <c r="L13" s="21"/>
      <c r="M13" s="21"/>
      <c r="N13" s="23"/>
      <c r="P13" s="22"/>
      <c r="Q13" s="68">
        <v>0.05</v>
      </c>
      <c r="R13" s="68">
        <v>581.68542311517319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590.57977493800581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1.7395394773647623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598.73149613885391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606.13272826997786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613.03918867264133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619.62926715698995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625.81593996355446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189</v>
      </c>
      <c r="I20" s="68">
        <v>-2.73003866318532</v>
      </c>
      <c r="J20" s="21"/>
      <c r="K20" s="21"/>
      <c r="L20" s="21"/>
      <c r="M20" s="21"/>
      <c r="N20" s="23"/>
      <c r="P20" s="22"/>
      <c r="Q20" s="96">
        <v>0.12</v>
      </c>
      <c r="R20" s="96">
        <v>631.76713846605014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190</v>
      </c>
      <c r="I21" s="96">
        <v>1.7595490492269899E-3</v>
      </c>
      <c r="J21" s="21"/>
      <c r="K21" s="21"/>
      <c r="L21" s="21"/>
      <c r="M21" s="21"/>
      <c r="N21" s="23"/>
      <c r="P21" s="22"/>
      <c r="Q21" s="68">
        <v>0.13</v>
      </c>
      <c r="R21" s="68">
        <v>637.55205402099455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643.10187353332265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648.49556969514902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653.80992930671255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3.166344906256975E-3</v>
      </c>
      <c r="J25" s="68">
        <v>0.13624782131623764</v>
      </c>
      <c r="K25" s="68">
        <v>0</v>
      </c>
      <c r="L25" s="68">
        <v>43.03</v>
      </c>
      <c r="M25" s="68">
        <v>-0.3697033935946637</v>
      </c>
      <c r="N25" s="34"/>
      <c r="P25" s="22"/>
      <c r="Q25" s="68">
        <v>0.17</v>
      </c>
      <c r="R25" s="68">
        <v>659.00509238030168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17.2</v>
      </c>
      <c r="I26" s="96">
        <v>3.4693252783347733E-3</v>
      </c>
      <c r="J26" s="96">
        <v>0.14203417689502562</v>
      </c>
      <c r="K26" s="96">
        <v>0</v>
      </c>
      <c r="L26" s="96">
        <v>40.94</v>
      </c>
      <c r="M26" s="96">
        <v>-0.37752967454395381</v>
      </c>
      <c r="N26" s="23"/>
      <c r="P26" s="22"/>
      <c r="Q26" s="96">
        <v>0.18</v>
      </c>
      <c r="R26" s="96">
        <v>664.08689523046257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59.5</v>
      </c>
      <c r="I27" s="68">
        <v>4.3280542179582587E-3</v>
      </c>
      <c r="J27" s="68">
        <v>0.18177827715424685</v>
      </c>
      <c r="K27" s="68">
        <v>0</v>
      </c>
      <c r="L27" s="68">
        <v>42</v>
      </c>
      <c r="M27" s="68">
        <v>-0.42728028655114697</v>
      </c>
      <c r="N27" s="23"/>
      <c r="P27" s="22"/>
      <c r="Q27" s="68">
        <v>0.19</v>
      </c>
      <c r="R27" s="68">
        <v>669.09983870262272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177.1</v>
      </c>
      <c r="I28" s="96">
        <v>7.7939822858907708E-3</v>
      </c>
      <c r="J28" s="96">
        <v>0.34441607721351314</v>
      </c>
      <c r="K28" s="96">
        <v>1</v>
      </c>
      <c r="L28" s="96">
        <v>44.19</v>
      </c>
      <c r="M28" s="96">
        <v>1.1214648298866583</v>
      </c>
      <c r="N28" s="23"/>
      <c r="P28" s="22"/>
      <c r="Q28" s="96">
        <v>0.2</v>
      </c>
      <c r="R28" s="96">
        <v>674.08347416565516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646.29999999999995</v>
      </c>
      <c r="I29" s="68">
        <v>5.5597807558908453E-2</v>
      </c>
      <c r="J29" s="68">
        <v>2.2044530697107203</v>
      </c>
      <c r="K29" s="68">
        <v>2</v>
      </c>
      <c r="L29" s="68">
        <v>39.65</v>
      </c>
      <c r="M29" s="68">
        <v>-0.14169832398495796</v>
      </c>
      <c r="N29" s="23"/>
      <c r="P29" s="22"/>
      <c r="Q29" s="68">
        <v>0.21</v>
      </c>
      <c r="R29" s="68">
        <v>679.00564406944466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683.8721515988974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688.71122573083721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693.55102056794874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-12.699673416494532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698.38100264553236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-13.586183713736524</v>
      </c>
      <c r="J34" s="96">
        <v>2</v>
      </c>
      <c r="K34" s="96">
        <v>1.7730205944839845</v>
      </c>
      <c r="L34" s="96">
        <v>3</v>
      </c>
      <c r="M34" s="96">
        <v>0.62082348075618221</v>
      </c>
      <c r="N34" s="23"/>
      <c r="P34" s="22"/>
      <c r="Q34" s="96">
        <v>0.26</v>
      </c>
      <c r="R34" s="96">
        <v>703.19041103063671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-15.721219272172782</v>
      </c>
      <c r="J35" s="68">
        <v>1</v>
      </c>
      <c r="K35" s="68">
        <v>6.0430917113564995</v>
      </c>
      <c r="L35" s="68">
        <v>4</v>
      </c>
      <c r="M35" s="68">
        <v>0.19595318785528837</v>
      </c>
      <c r="N35" s="23"/>
      <c r="P35" s="22"/>
      <c r="Q35" s="68">
        <v>0.27</v>
      </c>
      <c r="R35" s="68">
        <v>707.9978906768863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712.82208653790519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717.67239845036647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722.52793708234105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727.40008615895522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732.30429382722116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737.25585247619097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742.24100917968269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747.25636356502218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752.32147077705986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757.45588596064613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762.67049768191669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767.94407361144795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773.28722509997158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778.71515780594564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784.24197267140698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789.8472591370637</v>
      </c>
      <c r="S51" s="23"/>
    </row>
    <row r="52" spans="1:19" s="14" customFormat="1" x14ac:dyDescent="0.25">
      <c r="B52" s="13"/>
      <c r="P52" s="22"/>
      <c r="Q52" s="96">
        <v>0.44</v>
      </c>
      <c r="R52" s="96">
        <v>795.53710854181077</v>
      </c>
      <c r="S52" s="23"/>
    </row>
    <row r="53" spans="1:19" s="14" customFormat="1" x14ac:dyDescent="0.25">
      <c r="B53" s="13"/>
      <c r="P53" s="22"/>
      <c r="Q53" s="68">
        <v>0.45</v>
      </c>
      <c r="R53" s="68">
        <v>801.33764647685643</v>
      </c>
      <c r="S53" s="23"/>
    </row>
    <row r="54" spans="1:19" s="14" customFormat="1" x14ac:dyDescent="0.25">
      <c r="P54" s="22"/>
      <c r="Q54" s="96">
        <v>0.46</v>
      </c>
      <c r="R54" s="96">
        <v>807.27499853340885</v>
      </c>
      <c r="S54" s="23"/>
    </row>
    <row r="55" spans="1:19" s="14" customFormat="1" x14ac:dyDescent="0.25">
      <c r="P55" s="22"/>
      <c r="Q55" s="68">
        <v>0.47000000000000003</v>
      </c>
      <c r="R55" s="68">
        <v>813.34528243214652</v>
      </c>
      <c r="S55" s="23"/>
    </row>
    <row r="56" spans="1:19" s="14" customFormat="1" x14ac:dyDescent="0.25">
      <c r="P56" s="22"/>
      <c r="Q56" s="96">
        <v>0.48</v>
      </c>
      <c r="R56" s="96">
        <v>819.53645709279397</v>
      </c>
      <c r="S56" s="23"/>
    </row>
    <row r="57" spans="1:19" s="14" customFormat="1" x14ac:dyDescent="0.25">
      <c r="P57" s="22"/>
      <c r="Q57" s="68">
        <v>0.49</v>
      </c>
      <c r="R57" s="68">
        <v>825.86541081097209</v>
      </c>
      <c r="S57" s="23"/>
    </row>
    <row r="58" spans="1:19" s="14" customFormat="1" x14ac:dyDescent="0.25">
      <c r="P58" s="22"/>
      <c r="Q58" s="96">
        <v>0.5</v>
      </c>
      <c r="R58" s="96">
        <v>832.34904063509418</v>
      </c>
      <c r="S58" s="23"/>
    </row>
    <row r="59" spans="1:19" s="14" customFormat="1" x14ac:dyDescent="0.25">
      <c r="P59" s="22"/>
      <c r="Q59" s="68">
        <v>0.51</v>
      </c>
      <c r="R59" s="68">
        <v>838.96508376453494</v>
      </c>
      <c r="S59" s="23"/>
    </row>
    <row r="60" spans="1:19" s="14" customFormat="1" x14ac:dyDescent="0.25">
      <c r="P60" s="22"/>
      <c r="Q60" s="96">
        <v>0.52</v>
      </c>
      <c r="R60" s="96">
        <v>845.71792300193397</v>
      </c>
      <c r="S60" s="23"/>
    </row>
    <row r="61" spans="1:19" s="14" customFormat="1" x14ac:dyDescent="0.25">
      <c r="P61" s="22"/>
      <c r="Q61" s="68">
        <v>0.53</v>
      </c>
      <c r="R61" s="68">
        <v>852.66442380060153</v>
      </c>
      <c r="S61" s="23"/>
    </row>
    <row r="62" spans="1:19" s="14" customFormat="1" x14ac:dyDescent="0.25">
      <c r="P62" s="22"/>
      <c r="Q62" s="96">
        <v>0.54</v>
      </c>
      <c r="R62" s="96">
        <v>859.85602154786534</v>
      </c>
      <c r="S62" s="23"/>
    </row>
    <row r="63" spans="1:19" s="14" customFormat="1" x14ac:dyDescent="0.25">
      <c r="P63" s="22"/>
      <c r="Q63" s="68">
        <v>0.55000000000000004</v>
      </c>
      <c r="R63" s="68">
        <v>867.27145497407821</v>
      </c>
      <c r="S63" s="23"/>
    </row>
    <row r="64" spans="1:19" s="14" customFormat="1" x14ac:dyDescent="0.25">
      <c r="P64" s="22"/>
      <c r="Q64" s="96">
        <v>0.56000000000000005</v>
      </c>
      <c r="R64" s="96">
        <v>874.908193746449</v>
      </c>
      <c r="S64" s="23"/>
    </row>
    <row r="65" spans="16:19" s="14" customFormat="1" x14ac:dyDescent="0.25">
      <c r="P65" s="22"/>
      <c r="Q65" s="68">
        <v>0.57000000000000006</v>
      </c>
      <c r="R65" s="68">
        <v>882.7795658841377</v>
      </c>
      <c r="S65" s="23"/>
    </row>
    <row r="66" spans="16:19" s="14" customFormat="1" x14ac:dyDescent="0.25">
      <c r="P66" s="22"/>
      <c r="Q66" s="96">
        <v>0.57999999999999996</v>
      </c>
      <c r="R66" s="96">
        <v>890.86167604772152</v>
      </c>
      <c r="S66" s="23"/>
    </row>
    <row r="67" spans="16:19" s="14" customFormat="1" x14ac:dyDescent="0.25">
      <c r="P67" s="22"/>
      <c r="Q67" s="68">
        <v>0.59</v>
      </c>
      <c r="R67" s="68">
        <v>899.1700285874673</v>
      </c>
      <c r="S67" s="23"/>
    </row>
    <row r="68" spans="16:19" s="14" customFormat="1" x14ac:dyDescent="0.25">
      <c r="P68" s="22"/>
      <c r="Q68" s="96">
        <v>0.6</v>
      </c>
      <c r="R68" s="96">
        <v>907.78676797769185</v>
      </c>
      <c r="S68" s="23"/>
    </row>
    <row r="69" spans="16:19" s="14" customFormat="1" x14ac:dyDescent="0.25">
      <c r="P69" s="22"/>
      <c r="Q69" s="68">
        <v>0.61</v>
      </c>
      <c r="R69" s="68">
        <v>916.74163250705681</v>
      </c>
      <c r="S69" s="23"/>
    </row>
    <row r="70" spans="16:19" s="14" customFormat="1" x14ac:dyDescent="0.25">
      <c r="P70" s="22"/>
      <c r="Q70" s="96">
        <v>0.62</v>
      </c>
      <c r="R70" s="96">
        <v>926.00663192900015</v>
      </c>
      <c r="S70" s="23"/>
    </row>
    <row r="71" spans="16:19" s="14" customFormat="1" x14ac:dyDescent="0.25">
      <c r="P71" s="22"/>
      <c r="Q71" s="68">
        <v>0.63</v>
      </c>
      <c r="R71" s="68">
        <v>935.65531846535328</v>
      </c>
      <c r="S71" s="23"/>
    </row>
    <row r="72" spans="16:19" s="14" customFormat="1" x14ac:dyDescent="0.25">
      <c r="P72" s="22"/>
      <c r="Q72" s="96">
        <v>0.64</v>
      </c>
      <c r="R72" s="96">
        <v>945.70406408983001</v>
      </c>
      <c r="S72" s="23"/>
    </row>
    <row r="73" spans="16:19" s="14" customFormat="1" x14ac:dyDescent="0.25">
      <c r="P73" s="22"/>
      <c r="Q73" s="68">
        <v>0.65</v>
      </c>
      <c r="R73" s="68">
        <v>956.1473373665043</v>
      </c>
      <c r="S73" s="23"/>
    </row>
    <row r="74" spans="16:19" s="14" customFormat="1" x14ac:dyDescent="0.25">
      <c r="P74" s="22"/>
      <c r="Q74" s="96">
        <v>0.66</v>
      </c>
      <c r="R74" s="96">
        <v>967.07555443095703</v>
      </c>
      <c r="S74" s="23"/>
    </row>
    <row r="75" spans="16:19" s="14" customFormat="1" x14ac:dyDescent="0.25">
      <c r="P75" s="22"/>
      <c r="Q75" s="68">
        <v>0.67</v>
      </c>
      <c r="R75" s="68">
        <v>978.45632056075135</v>
      </c>
      <c r="S75" s="23"/>
    </row>
    <row r="76" spans="16:19" s="14" customFormat="1" x14ac:dyDescent="0.25">
      <c r="P76" s="22"/>
      <c r="Q76" s="96">
        <v>0.68</v>
      </c>
      <c r="R76" s="96">
        <v>990.38098992135008</v>
      </c>
      <c r="S76" s="23"/>
    </row>
    <row r="77" spans="16:19" s="14" customFormat="1" x14ac:dyDescent="0.25">
      <c r="P77" s="22"/>
      <c r="Q77" s="68">
        <v>0.69000000000000006</v>
      </c>
      <c r="R77" s="68">
        <v>1002.9501034096421</v>
      </c>
      <c r="S77" s="23"/>
    </row>
    <row r="78" spans="16:19" s="14" customFormat="1" x14ac:dyDescent="0.25">
      <c r="P78" s="22"/>
      <c r="Q78" s="96">
        <v>0.70000000000000007</v>
      </c>
      <c r="R78" s="96">
        <v>1016.1461901237783</v>
      </c>
      <c r="S78" s="23"/>
    </row>
    <row r="79" spans="16:19" s="14" customFormat="1" x14ac:dyDescent="0.25">
      <c r="P79" s="22"/>
      <c r="Q79" s="68">
        <v>0.71</v>
      </c>
      <c r="R79" s="68">
        <v>1030.1110928347598</v>
      </c>
      <c r="S79" s="23"/>
    </row>
    <row r="80" spans="16:19" s="14" customFormat="1" x14ac:dyDescent="0.25">
      <c r="P80" s="22"/>
      <c r="Q80" s="96">
        <v>0.72</v>
      </c>
      <c r="R80" s="96">
        <v>1044.8270043013754</v>
      </c>
      <c r="S80" s="23"/>
    </row>
    <row r="81" spans="16:19" s="14" customFormat="1" x14ac:dyDescent="0.25">
      <c r="P81" s="22"/>
      <c r="Q81" s="68">
        <v>0.73</v>
      </c>
      <c r="R81" s="68">
        <v>1060.4586974579827</v>
      </c>
      <c r="S81" s="23"/>
    </row>
    <row r="82" spans="16:19" s="14" customFormat="1" x14ac:dyDescent="0.25">
      <c r="P82" s="22"/>
      <c r="Q82" s="96">
        <v>0.74</v>
      </c>
      <c r="R82" s="96">
        <v>1077.0042713164876</v>
      </c>
      <c r="S82" s="23"/>
    </row>
    <row r="83" spans="16:19" s="14" customFormat="1" x14ac:dyDescent="0.25">
      <c r="P83" s="22"/>
      <c r="Q83" s="68">
        <v>0.75</v>
      </c>
      <c r="R83" s="68">
        <v>1094.7131694876548</v>
      </c>
      <c r="S83" s="23"/>
    </row>
    <row r="84" spans="16:19" s="14" customFormat="1" x14ac:dyDescent="0.25">
      <c r="P84" s="22"/>
      <c r="Q84" s="96">
        <v>0.76</v>
      </c>
      <c r="R84" s="96">
        <v>1113.6218487663841</v>
      </c>
      <c r="S84" s="23"/>
    </row>
    <row r="85" spans="16:19" s="14" customFormat="1" x14ac:dyDescent="0.25">
      <c r="P85" s="22"/>
      <c r="Q85" s="68">
        <v>0.77</v>
      </c>
      <c r="R85" s="68">
        <v>1133.9184556175746</v>
      </c>
      <c r="S85" s="23"/>
    </row>
    <row r="86" spans="16:19" s="14" customFormat="1" x14ac:dyDescent="0.25">
      <c r="P86" s="22"/>
      <c r="Q86" s="96">
        <v>0.78</v>
      </c>
      <c r="R86" s="96">
        <v>1155.7818144154792</v>
      </c>
      <c r="S86" s="23"/>
    </row>
    <row r="87" spans="16:19" s="14" customFormat="1" x14ac:dyDescent="0.25">
      <c r="P87" s="22"/>
      <c r="Q87" s="68">
        <v>0.79</v>
      </c>
      <c r="R87" s="68">
        <v>1179.4353108413616</v>
      </c>
      <c r="S87" s="23"/>
    </row>
    <row r="88" spans="16:19" s="14" customFormat="1" x14ac:dyDescent="0.25">
      <c r="P88" s="22"/>
      <c r="Q88" s="96">
        <v>0.8</v>
      </c>
      <c r="R88" s="96">
        <v>1205.2002832098472</v>
      </c>
      <c r="S88" s="23"/>
    </row>
    <row r="89" spans="16:19" s="14" customFormat="1" x14ac:dyDescent="0.25">
      <c r="P89" s="22"/>
      <c r="Q89" s="68">
        <v>0.81</v>
      </c>
      <c r="R89" s="68">
        <v>1233.3777251764027</v>
      </c>
      <c r="S89" s="23"/>
    </row>
    <row r="90" spans="16:19" s="14" customFormat="1" x14ac:dyDescent="0.25">
      <c r="P90" s="22"/>
      <c r="Q90" s="96">
        <v>0.82000000000000006</v>
      </c>
      <c r="R90" s="96">
        <v>1264.3695307091089</v>
      </c>
      <c r="S90" s="23"/>
    </row>
    <row r="91" spans="16:19" s="14" customFormat="1" x14ac:dyDescent="0.25">
      <c r="P91" s="22"/>
      <c r="Q91" s="68">
        <v>0.83000000000000007</v>
      </c>
      <c r="R91" s="68">
        <v>1298.713344914861</v>
      </c>
      <c r="S91" s="23"/>
    </row>
    <row r="92" spans="16:19" s="14" customFormat="1" x14ac:dyDescent="0.25">
      <c r="P92" s="22"/>
      <c r="Q92" s="96">
        <v>0.84</v>
      </c>
      <c r="R92" s="96">
        <v>1337.0426609131462</v>
      </c>
      <c r="S92" s="23"/>
    </row>
    <row r="93" spans="16:19" s="14" customFormat="1" x14ac:dyDescent="0.25">
      <c r="P93" s="22"/>
      <c r="Q93" s="68">
        <v>0.85</v>
      </c>
      <c r="R93" s="68">
        <v>1380.1902709250173</v>
      </c>
      <c r="S93" s="23"/>
    </row>
    <row r="94" spans="16:19" s="14" customFormat="1" x14ac:dyDescent="0.25">
      <c r="P94" s="22"/>
      <c r="Q94" s="96">
        <v>0.86</v>
      </c>
      <c r="R94" s="96">
        <v>1429.3271048444597</v>
      </c>
      <c r="S94" s="23"/>
    </row>
    <row r="95" spans="16:19" s="14" customFormat="1" x14ac:dyDescent="0.25">
      <c r="P95" s="22"/>
      <c r="Q95" s="68">
        <v>0.87</v>
      </c>
      <c r="R95" s="68">
        <v>1485.8460422514181</v>
      </c>
      <c r="S95" s="23"/>
    </row>
    <row r="96" spans="16:19" s="14" customFormat="1" x14ac:dyDescent="0.25">
      <c r="P96" s="22"/>
      <c r="Q96" s="96">
        <v>0.88</v>
      </c>
      <c r="R96" s="96">
        <v>1551.8449342649778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97B7505C-FEA2-441E-8EF5-AC6B7621C8F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51"/>
  <sheetViews>
    <sheetView tabSelected="1" workbookViewId="0">
      <selection activeCell="F2" sqref="F2"/>
    </sheetView>
  </sheetViews>
  <sheetFormatPr defaultRowHeight="15" x14ac:dyDescent="0.25"/>
  <cols>
    <col min="2" max="2" width="22.5703125" customWidth="1"/>
    <col min="3" max="3" width="12.85546875" customWidth="1"/>
    <col min="4" max="4" width="11.85546875" customWidth="1"/>
    <col min="5" max="5" width="20" customWidth="1"/>
    <col min="6" max="6" width="9.7109375" customWidth="1"/>
    <col min="7" max="7" width="9.42578125" customWidth="1"/>
    <col min="9" max="10" width="10.42578125" customWidth="1"/>
    <col min="11" max="11" width="12.42578125" customWidth="1"/>
    <col min="12" max="12" width="15.7109375" customWidth="1"/>
    <col min="13" max="13" width="16.28515625" customWidth="1"/>
    <col min="14" max="14" width="16.85546875" customWidth="1"/>
    <col min="15" max="15" width="32.5703125" customWidth="1"/>
    <col min="16" max="16" width="48.5703125" customWidth="1"/>
    <col min="19" max="19" width="54.7109375" customWidth="1"/>
  </cols>
  <sheetData>
    <row r="1" spans="1:23" s="1" customFormat="1" ht="69" customHeight="1" x14ac:dyDescent="0.25">
      <c r="A1" s="77"/>
      <c r="B1" s="77"/>
      <c r="C1" s="77"/>
      <c r="D1" s="77"/>
      <c r="G1" s="2"/>
      <c r="H1" s="2"/>
      <c r="I1" s="2"/>
      <c r="K1" s="65"/>
      <c r="L1" s="66"/>
      <c r="M1" s="52"/>
    </row>
    <row r="2" spans="1:23" s="3" customFormat="1" ht="22.5" customHeight="1" x14ac:dyDescent="0.35">
      <c r="E2" s="4"/>
      <c r="F2" s="69" t="str">
        <f>Hidden!D4</f>
        <v>BMDS 3.1.2</v>
      </c>
      <c r="G2" s="53"/>
      <c r="H2" s="5"/>
      <c r="I2" s="59"/>
      <c r="J2" s="59"/>
      <c r="K2" s="60"/>
      <c r="L2" s="60"/>
      <c r="M2" s="60"/>
      <c r="N2" s="60"/>
      <c r="Q2" s="4"/>
      <c r="R2" s="4"/>
      <c r="W2" s="4"/>
    </row>
    <row r="3" spans="1:23" s="14" customFormat="1" ht="14.45" customHeight="1" x14ac:dyDescent="0.35">
      <c r="E3" s="48"/>
      <c r="G3" s="49"/>
      <c r="H3" s="49"/>
      <c r="I3" s="61"/>
      <c r="J3" s="61"/>
      <c r="K3" s="58"/>
      <c r="L3" s="58"/>
      <c r="M3" s="58"/>
      <c r="N3" s="58"/>
      <c r="Q3" s="48"/>
      <c r="R3" s="48"/>
      <c r="W3" s="48"/>
    </row>
    <row r="4" spans="1:23" s="14" customFormat="1" ht="14.45" customHeight="1" x14ac:dyDescent="0.35">
      <c r="B4" s="123" t="s">
        <v>152</v>
      </c>
      <c r="C4" s="116"/>
      <c r="D4" s="117"/>
      <c r="E4" s="48"/>
      <c r="G4" s="74" t="s">
        <v>0</v>
      </c>
      <c r="H4" s="74"/>
      <c r="I4" s="74"/>
      <c r="J4" s="74"/>
      <c r="K4" s="58"/>
      <c r="L4" s="58"/>
      <c r="M4" s="58"/>
      <c r="N4" s="58"/>
      <c r="Q4" s="48"/>
      <c r="R4" s="48"/>
      <c r="W4" s="48"/>
    </row>
    <row r="5" spans="1:23" s="14" customFormat="1" ht="14.45" customHeight="1" x14ac:dyDescent="0.35">
      <c r="B5" s="118" t="s">
        <v>153</v>
      </c>
      <c r="C5" s="116"/>
      <c r="D5" s="117"/>
      <c r="E5" s="48"/>
      <c r="G5" s="49"/>
      <c r="H5" s="49"/>
      <c r="I5" s="61"/>
      <c r="J5" s="61"/>
      <c r="K5" s="58"/>
      <c r="L5" s="124" t="s">
        <v>228</v>
      </c>
      <c r="M5" s="124"/>
      <c r="N5" s="58"/>
      <c r="Q5" s="48"/>
      <c r="R5" s="48"/>
      <c r="W5" s="48"/>
    </row>
    <row r="6" spans="1:23" s="14" customFormat="1" ht="14.45" customHeight="1" x14ac:dyDescent="0.35">
      <c r="B6" s="119" t="s">
        <v>41</v>
      </c>
      <c r="C6" s="119" t="s">
        <v>154</v>
      </c>
      <c r="D6" s="119" t="s">
        <v>155</v>
      </c>
      <c r="E6" s="48"/>
      <c r="G6" s="129" t="s">
        <v>141</v>
      </c>
      <c r="H6" s="129"/>
      <c r="I6" s="129"/>
      <c r="J6" s="129"/>
      <c r="K6" s="58"/>
      <c r="L6" s="125" t="s">
        <v>229</v>
      </c>
      <c r="M6" s="126"/>
      <c r="N6" s="58"/>
      <c r="Q6" s="48"/>
      <c r="R6" s="48"/>
      <c r="W6" s="48"/>
    </row>
    <row r="7" spans="1:23" s="14" customFormat="1" ht="14.45" customHeight="1" x14ac:dyDescent="0.35">
      <c r="B7" s="120" t="s">
        <v>41</v>
      </c>
      <c r="C7" s="120" t="s">
        <v>154</v>
      </c>
      <c r="D7" s="120" t="s">
        <v>155</v>
      </c>
      <c r="E7" s="48"/>
      <c r="G7" s="129"/>
      <c r="H7" s="129"/>
      <c r="I7" s="129"/>
      <c r="J7" s="129"/>
      <c r="K7" s="58"/>
      <c r="L7" s="127" t="s">
        <v>230</v>
      </c>
      <c r="M7" s="128"/>
      <c r="N7" s="58"/>
      <c r="Q7" s="48"/>
      <c r="R7" s="48"/>
      <c r="W7" s="48"/>
    </row>
    <row r="8" spans="1:23" s="14" customFormat="1" ht="14.45" customHeight="1" x14ac:dyDescent="0.35">
      <c r="B8" s="121">
        <v>0</v>
      </c>
      <c r="C8" s="121">
        <v>43.03</v>
      </c>
      <c r="D8" s="121">
        <v>0</v>
      </c>
      <c r="E8" s="48"/>
      <c r="G8" s="129"/>
      <c r="H8" s="129"/>
      <c r="I8" s="129"/>
      <c r="J8" s="129"/>
      <c r="K8" s="58"/>
      <c r="L8" s="58"/>
      <c r="M8" s="58"/>
      <c r="N8" s="58"/>
      <c r="Q8" s="48"/>
      <c r="R8" s="48"/>
      <c r="W8" s="48"/>
    </row>
    <row r="9" spans="1:23" s="14" customFormat="1" ht="14.45" customHeight="1" x14ac:dyDescent="0.35">
      <c r="B9" s="122">
        <v>17.2</v>
      </c>
      <c r="C9" s="122">
        <v>40.94</v>
      </c>
      <c r="D9" s="122">
        <v>0</v>
      </c>
      <c r="E9" s="48"/>
      <c r="G9" s="129"/>
      <c r="H9" s="129"/>
      <c r="I9" s="129"/>
      <c r="J9" s="129"/>
      <c r="K9" s="58"/>
      <c r="L9" s="58"/>
      <c r="M9" s="58"/>
      <c r="N9" s="58"/>
      <c r="Q9" s="48"/>
      <c r="R9" s="48"/>
      <c r="W9" s="48"/>
    </row>
    <row r="10" spans="1:23" s="14" customFormat="1" ht="14.45" customHeight="1" x14ac:dyDescent="0.35">
      <c r="B10" s="121">
        <v>59.5</v>
      </c>
      <c r="C10" s="121">
        <v>42</v>
      </c>
      <c r="D10" s="121">
        <v>0</v>
      </c>
      <c r="E10" s="48"/>
      <c r="G10" s="129"/>
      <c r="H10" s="129"/>
      <c r="I10" s="129"/>
      <c r="J10" s="129"/>
      <c r="K10" s="58"/>
      <c r="L10" s="58"/>
      <c r="M10" s="58"/>
      <c r="N10" s="58"/>
      <c r="Q10" s="48"/>
      <c r="R10" s="48"/>
      <c r="W10" s="48"/>
    </row>
    <row r="11" spans="1:23" s="14" customFormat="1" ht="14.45" customHeight="1" x14ac:dyDescent="0.35">
      <c r="B11" s="122">
        <v>177.1</v>
      </c>
      <c r="C11" s="122">
        <v>44.19</v>
      </c>
      <c r="D11" s="122">
        <v>1</v>
      </c>
      <c r="E11" s="48"/>
      <c r="G11" s="49"/>
      <c r="H11" s="49"/>
      <c r="I11" s="61"/>
      <c r="J11" s="61"/>
      <c r="K11" s="58"/>
      <c r="L11" s="58"/>
      <c r="M11" s="58"/>
      <c r="N11" s="58"/>
      <c r="Q11" s="48"/>
      <c r="R11" s="48"/>
      <c r="W11" s="48"/>
    </row>
    <row r="12" spans="1:23" s="14" customFormat="1" ht="14.45" customHeight="1" x14ac:dyDescent="0.35">
      <c r="B12" s="121">
        <v>646.29999999999995</v>
      </c>
      <c r="C12" s="121">
        <v>39.65</v>
      </c>
      <c r="D12" s="121">
        <v>2</v>
      </c>
      <c r="E12" s="48"/>
      <c r="G12" s="49"/>
      <c r="H12" s="49"/>
      <c r="I12" s="61"/>
      <c r="J12" s="61"/>
      <c r="K12" s="58"/>
      <c r="L12" s="58"/>
      <c r="M12" s="58"/>
      <c r="N12" s="58"/>
      <c r="Q12" s="48"/>
      <c r="R12" s="48"/>
      <c r="W12" s="48"/>
    </row>
    <row r="13" spans="1:23" s="14" customFormat="1" ht="14.45" customHeight="1" x14ac:dyDescent="0.35">
      <c r="E13" s="48"/>
      <c r="G13" s="49"/>
      <c r="H13" s="49"/>
      <c r="I13" s="61"/>
      <c r="J13" s="61"/>
      <c r="K13" s="58"/>
      <c r="L13" s="58"/>
      <c r="M13" s="58"/>
      <c r="N13" s="58"/>
      <c r="Q13" s="48"/>
      <c r="R13" s="48"/>
      <c r="W13" s="48"/>
    </row>
    <row r="14" spans="1:23" s="14" customFormat="1" ht="14.45" customHeight="1" x14ac:dyDescent="0.35">
      <c r="E14" s="48"/>
      <c r="G14" s="49"/>
      <c r="H14" s="49"/>
      <c r="I14" s="61"/>
      <c r="J14" s="61"/>
      <c r="K14" s="58"/>
      <c r="L14" s="58"/>
      <c r="M14" s="58"/>
      <c r="N14" s="58"/>
      <c r="Q14" s="48"/>
      <c r="R14" s="48"/>
      <c r="S14" s="115" t="s">
        <v>227</v>
      </c>
      <c r="W14" s="48"/>
    </row>
    <row r="15" spans="1:23" s="14" customFormat="1" ht="14.45" customHeight="1" x14ac:dyDescent="0.35">
      <c r="B15" s="78" t="s">
        <v>213</v>
      </c>
      <c r="C15" s="79"/>
      <c r="D15" s="80" t="s">
        <v>134</v>
      </c>
      <c r="E15" s="81"/>
      <c r="G15" s="49"/>
      <c r="H15" s="49"/>
      <c r="I15" s="61"/>
      <c r="J15" s="61"/>
      <c r="K15" s="58"/>
      <c r="L15" s="58"/>
      <c r="M15" s="58"/>
      <c r="N15" s="58"/>
      <c r="Q15" s="48"/>
      <c r="R15" s="48"/>
      <c r="W15" s="48"/>
    </row>
    <row r="16" spans="1:23" s="14" customFormat="1" ht="51" customHeight="1" x14ac:dyDescent="0.25">
      <c r="B16" s="37" t="s">
        <v>31</v>
      </c>
      <c r="C16" s="38" t="s">
        <v>60</v>
      </c>
      <c r="D16" s="38" t="s">
        <v>128</v>
      </c>
      <c r="E16" s="37" t="s">
        <v>23</v>
      </c>
      <c r="F16" s="37" t="s">
        <v>17</v>
      </c>
      <c r="G16" s="37" t="s">
        <v>34</v>
      </c>
      <c r="H16" s="37" t="s">
        <v>35</v>
      </c>
      <c r="I16" s="37" t="s">
        <v>36</v>
      </c>
      <c r="J16" s="38" t="s">
        <v>93</v>
      </c>
      <c r="K16" s="37" t="s">
        <v>42</v>
      </c>
      <c r="L16" s="38" t="s">
        <v>107</v>
      </c>
      <c r="M16" s="38" t="s">
        <v>58</v>
      </c>
      <c r="N16" s="38" t="s">
        <v>59</v>
      </c>
      <c r="O16" s="38" t="s">
        <v>61</v>
      </c>
      <c r="P16" s="38" t="s">
        <v>62</v>
      </c>
    </row>
    <row r="17" spans="2:16" s="14" customFormat="1" ht="45" x14ac:dyDescent="0.25">
      <c r="B17" s="109" t="s">
        <v>71</v>
      </c>
      <c r="C17" s="68" t="s">
        <v>214</v>
      </c>
      <c r="D17" s="68" t="s">
        <v>215</v>
      </c>
      <c r="E17" s="68" t="s">
        <v>179</v>
      </c>
      <c r="F17" s="68">
        <v>0.1</v>
      </c>
      <c r="G17" s="68">
        <v>65535</v>
      </c>
      <c r="H17" s="68">
        <v>0</v>
      </c>
      <c r="I17" s="68" t="s">
        <v>191</v>
      </c>
      <c r="J17" s="68">
        <v>0.99999885293927915</v>
      </c>
      <c r="K17" s="68">
        <v>31.399351421228292</v>
      </c>
      <c r="L17" s="68" t="s">
        <v>183</v>
      </c>
      <c r="M17" s="68">
        <v>-9999</v>
      </c>
      <c r="N17" s="68">
        <v>-8.095344516541494E-4</v>
      </c>
      <c r="O17" s="68" t="s">
        <v>222</v>
      </c>
      <c r="P17" s="105" t="s">
        <v>221</v>
      </c>
    </row>
    <row r="18" spans="2:16" s="14" customFormat="1" ht="30" x14ac:dyDescent="0.25">
      <c r="B18" s="110" t="s">
        <v>72</v>
      </c>
      <c r="C18" s="96" t="s">
        <v>214</v>
      </c>
      <c r="D18" s="96" t="s">
        <v>215</v>
      </c>
      <c r="E18" s="96" t="s">
        <v>179</v>
      </c>
      <c r="F18" s="96">
        <v>0.1</v>
      </c>
      <c r="G18" s="96">
        <v>1110.8499013915514</v>
      </c>
      <c r="H18" s="96">
        <v>521.30483384311219</v>
      </c>
      <c r="I18" s="96" t="s">
        <v>191</v>
      </c>
      <c r="J18" s="96">
        <v>0.77024314842925945</v>
      </c>
      <c r="K18" s="96">
        <v>32.070343330105025</v>
      </c>
      <c r="L18" s="96" t="s">
        <v>183</v>
      </c>
      <c r="M18" s="96">
        <v>-0.14692702627222226</v>
      </c>
      <c r="N18" s="96">
        <v>-8.3981177616561603E-4</v>
      </c>
      <c r="O18" s="96" t="s">
        <v>224</v>
      </c>
      <c r="P18" s="111" t="s">
        <v>223</v>
      </c>
    </row>
    <row r="19" spans="2:16" s="14" customFormat="1" ht="30" x14ac:dyDescent="0.25">
      <c r="B19" s="109" t="s">
        <v>74</v>
      </c>
      <c r="C19" s="68" t="s">
        <v>214</v>
      </c>
      <c r="D19" s="68" t="s">
        <v>215</v>
      </c>
      <c r="E19" s="68" t="s">
        <v>179</v>
      </c>
      <c r="F19" s="68">
        <v>0.1</v>
      </c>
      <c r="G19" s="68">
        <v>1127.8738231635782</v>
      </c>
      <c r="H19" s="68">
        <v>520.49880237576747</v>
      </c>
      <c r="I19" s="68" t="s">
        <v>191</v>
      </c>
      <c r="J19" s="68">
        <v>0.91589248391742206</v>
      </c>
      <c r="K19" s="68">
        <v>30.066232124040482</v>
      </c>
      <c r="L19" s="68" t="s">
        <v>183</v>
      </c>
      <c r="M19" s="68">
        <v>-0.14402978493676269</v>
      </c>
      <c r="N19" s="68">
        <v>-8.095344516541494E-4</v>
      </c>
      <c r="O19" s="68" t="s">
        <v>224</v>
      </c>
      <c r="P19" s="105" t="s">
        <v>223</v>
      </c>
    </row>
    <row r="20" spans="2:16" s="14" customFormat="1" ht="30" x14ac:dyDescent="0.25">
      <c r="B20" s="110" t="s">
        <v>216</v>
      </c>
      <c r="C20" s="96" t="s">
        <v>214</v>
      </c>
      <c r="D20" s="96" t="s">
        <v>215</v>
      </c>
      <c r="E20" s="96" t="s">
        <v>179</v>
      </c>
      <c r="F20" s="96">
        <v>0.1</v>
      </c>
      <c r="G20" s="96">
        <v>1261.3111156463622</v>
      </c>
      <c r="H20" s="96">
        <v>541.93173204263906</v>
      </c>
      <c r="I20" s="96" t="s">
        <v>191</v>
      </c>
      <c r="J20" s="96">
        <v>0.97686666065157424</v>
      </c>
      <c r="K20" s="96">
        <v>28.103665452187293</v>
      </c>
      <c r="L20" s="96" t="s">
        <v>183</v>
      </c>
      <c r="M20" s="96">
        <v>-5.966268636768763E-2</v>
      </c>
      <c r="N20" s="96">
        <v>-8.095344516541494E-4</v>
      </c>
      <c r="O20" s="96" t="s">
        <v>224</v>
      </c>
      <c r="P20" s="111" t="s">
        <v>223</v>
      </c>
    </row>
    <row r="21" spans="2:16" s="14" customFormat="1" ht="45" x14ac:dyDescent="0.25">
      <c r="B21" s="112" t="s">
        <v>217</v>
      </c>
      <c r="C21" s="113" t="s">
        <v>214</v>
      </c>
      <c r="D21" s="113" t="s">
        <v>215</v>
      </c>
      <c r="E21" s="113" t="s">
        <v>179</v>
      </c>
      <c r="F21" s="113">
        <v>0.1</v>
      </c>
      <c r="G21" s="113">
        <v>1261.3111156463622</v>
      </c>
      <c r="H21" s="113">
        <v>541.91932845529948</v>
      </c>
      <c r="I21" s="113" t="s">
        <v>191</v>
      </c>
      <c r="J21" s="113">
        <v>0.97686666009814249</v>
      </c>
      <c r="K21" s="113">
        <v>28.103665452187286</v>
      </c>
      <c r="L21" s="113" t="s">
        <v>183</v>
      </c>
      <c r="M21" s="113">
        <v>-5.9662667789460132E-2</v>
      </c>
      <c r="N21" s="113">
        <v>-8.095344516541494E-4</v>
      </c>
      <c r="O21" s="113" t="s">
        <v>225</v>
      </c>
      <c r="P21" s="114" t="s">
        <v>226</v>
      </c>
    </row>
    <row r="22" spans="2:16" s="14" customFormat="1" ht="30" x14ac:dyDescent="0.25">
      <c r="B22" s="110" t="s">
        <v>218</v>
      </c>
      <c r="C22" s="96" t="s">
        <v>214</v>
      </c>
      <c r="D22" s="96" t="s">
        <v>215</v>
      </c>
      <c r="E22" s="96" t="s">
        <v>179</v>
      </c>
      <c r="F22" s="96">
        <v>0.1</v>
      </c>
      <c r="G22" s="96">
        <v>1261.3111156463622</v>
      </c>
      <c r="H22" s="96">
        <v>541.91659063029419</v>
      </c>
      <c r="I22" s="96" t="s">
        <v>191</v>
      </c>
      <c r="J22" s="96">
        <v>0.97686666030820057</v>
      </c>
      <c r="K22" s="96">
        <v>28.103665452187297</v>
      </c>
      <c r="L22" s="96" t="s">
        <v>183</v>
      </c>
      <c r="M22" s="96">
        <v>-5.9662674840937541E-2</v>
      </c>
      <c r="N22" s="96">
        <v>-8.095344516541494E-4</v>
      </c>
      <c r="O22" s="96" t="s">
        <v>224</v>
      </c>
      <c r="P22" s="111" t="s">
        <v>223</v>
      </c>
    </row>
    <row r="23" spans="2:16" s="14" customFormat="1" ht="30" x14ac:dyDescent="0.25">
      <c r="B23" s="109" t="s">
        <v>219</v>
      </c>
      <c r="C23" s="68" t="s">
        <v>214</v>
      </c>
      <c r="D23" s="68" t="s">
        <v>215</v>
      </c>
      <c r="E23" s="68" t="s">
        <v>179</v>
      </c>
      <c r="F23" s="68">
        <v>0.1</v>
      </c>
      <c r="G23" s="68">
        <v>1261.3111156463622</v>
      </c>
      <c r="H23" s="68">
        <v>555.02700378156669</v>
      </c>
      <c r="I23" s="68" t="s">
        <v>191</v>
      </c>
      <c r="J23" s="68">
        <v>0.9266255698844269</v>
      </c>
      <c r="K23" s="68">
        <v>30.10366558504888</v>
      </c>
      <c r="L23" s="68" t="s">
        <v>183</v>
      </c>
      <c r="M23" s="68">
        <v>-5.9662708881334819E-2</v>
      </c>
      <c r="N23" s="68">
        <v>-8.2639134946282152E-4</v>
      </c>
      <c r="O23" s="68" t="s">
        <v>224</v>
      </c>
      <c r="P23" s="105" t="s">
        <v>223</v>
      </c>
    </row>
    <row r="24" spans="2:16" s="14" customFormat="1" ht="30" x14ac:dyDescent="0.25">
      <c r="B24" s="110" t="s">
        <v>79</v>
      </c>
      <c r="C24" s="96" t="s">
        <v>214</v>
      </c>
      <c r="D24" s="96" t="s">
        <v>215</v>
      </c>
      <c r="E24" s="96" t="s">
        <v>179</v>
      </c>
      <c r="F24" s="96">
        <v>0.1</v>
      </c>
      <c r="G24" s="96">
        <v>1113.1388370728432</v>
      </c>
      <c r="H24" s="96">
        <v>524.53552592170865</v>
      </c>
      <c r="I24" s="96" t="s">
        <v>191</v>
      </c>
      <c r="J24" s="96">
        <v>0.91447240384291184</v>
      </c>
      <c r="K24" s="96">
        <v>30.073419894511019</v>
      </c>
      <c r="L24" s="96" t="s">
        <v>183</v>
      </c>
      <c r="M24" s="96">
        <v>-0.14205239336160208</v>
      </c>
      <c r="N24" s="96">
        <v>-8.095344516541494E-4</v>
      </c>
      <c r="O24" s="96" t="s">
        <v>224</v>
      </c>
      <c r="P24" s="111" t="s">
        <v>223</v>
      </c>
    </row>
    <row r="25" spans="2:16" s="14" customFormat="1" ht="30" x14ac:dyDescent="0.25">
      <c r="B25" s="109" t="s">
        <v>73</v>
      </c>
      <c r="C25" s="68" t="s">
        <v>214</v>
      </c>
      <c r="D25" s="68" t="s">
        <v>220</v>
      </c>
      <c r="E25" s="68" t="s">
        <v>179</v>
      </c>
      <c r="F25" s="68">
        <v>0.1</v>
      </c>
      <c r="G25" s="68">
        <v>807.24855036469444</v>
      </c>
      <c r="H25" s="68">
        <v>595.99915953438654</v>
      </c>
      <c r="I25" s="68" t="s">
        <v>191</v>
      </c>
      <c r="J25" s="68">
        <v>0.60631288222982005</v>
      </c>
      <c r="K25" s="68">
        <v>31.285002466085253</v>
      </c>
      <c r="L25" s="68" t="s">
        <v>183</v>
      </c>
      <c r="M25" s="68">
        <v>-0.11191985914093604</v>
      </c>
      <c r="N25" s="68">
        <v>-0.39246315585498565</v>
      </c>
      <c r="O25" s="68" t="s">
        <v>224</v>
      </c>
      <c r="P25" s="105" t="s">
        <v>223</v>
      </c>
    </row>
    <row r="26" spans="2:16" s="14" customFormat="1" ht="30" x14ac:dyDescent="0.25">
      <c r="B26" s="110" t="s">
        <v>75</v>
      </c>
      <c r="C26" s="96" t="s">
        <v>214</v>
      </c>
      <c r="D26" s="96" t="s">
        <v>220</v>
      </c>
      <c r="E26" s="96" t="s">
        <v>179</v>
      </c>
      <c r="F26" s="96">
        <v>0.1</v>
      </c>
      <c r="G26" s="96">
        <v>1237.2903293010731</v>
      </c>
      <c r="H26" s="96">
        <v>502.48970963668404</v>
      </c>
      <c r="I26" s="96" t="s">
        <v>191</v>
      </c>
      <c r="J26" s="96">
        <v>0.935126136148416</v>
      </c>
      <c r="K26" s="96">
        <v>29.94840482300058</v>
      </c>
      <c r="L26" s="96" t="s">
        <v>183</v>
      </c>
      <c r="M26" s="96">
        <v>-0.15758077163825385</v>
      </c>
      <c r="N26" s="96">
        <v>-8.095344516541494E-4</v>
      </c>
      <c r="O26" s="96" t="s">
        <v>224</v>
      </c>
      <c r="P26" s="111" t="s">
        <v>223</v>
      </c>
    </row>
    <row r="27" spans="2:16" s="14" customFormat="1" ht="30" x14ac:dyDescent="0.25">
      <c r="B27" s="109" t="s">
        <v>77</v>
      </c>
      <c r="C27" s="68" t="s">
        <v>214</v>
      </c>
      <c r="D27" s="68" t="s">
        <v>220</v>
      </c>
      <c r="E27" s="68" t="s">
        <v>179</v>
      </c>
      <c r="F27" s="68">
        <v>0.1</v>
      </c>
      <c r="G27" s="68">
        <v>832.34904063509407</v>
      </c>
      <c r="H27" s="68">
        <v>581.68542311517319</v>
      </c>
      <c r="I27" s="68" t="s">
        <v>191</v>
      </c>
      <c r="J27" s="68">
        <v>0.62817933603328568</v>
      </c>
      <c r="K27" s="68">
        <v>31.172367427473048</v>
      </c>
      <c r="L27" s="68" t="s">
        <v>183</v>
      </c>
      <c r="M27" s="68">
        <v>-0.14169832398495796</v>
      </c>
      <c r="N27" s="68">
        <v>-0.3697033935946637</v>
      </c>
      <c r="O27" s="68" t="s">
        <v>224</v>
      </c>
      <c r="P27" s="105" t="s">
        <v>223</v>
      </c>
    </row>
    <row r="28" spans="2:16" s="14" customFormat="1" x14ac:dyDescent="0.25"/>
    <row r="29" spans="2:16" s="14" customFormat="1" x14ac:dyDescent="0.25"/>
    <row r="30" spans="2:16" s="14" customFormat="1" x14ac:dyDescent="0.25"/>
    <row r="31" spans="2:16" s="14" customFormat="1" x14ac:dyDescent="0.25"/>
    <row r="32" spans="2:16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</sheetData>
  <mergeCells count="10">
    <mergeCell ref="L5:M5"/>
    <mergeCell ref="L6:M6"/>
    <mergeCell ref="L7:M7"/>
    <mergeCell ref="G4:J4"/>
    <mergeCell ref="G6:J10"/>
    <mergeCell ref="A1:D1"/>
    <mergeCell ref="B15:C15"/>
    <mergeCell ref="D15:E15"/>
    <mergeCell ref="B4:D4"/>
    <mergeCell ref="B5:D5"/>
  </mergeCells>
  <hyperlinks>
    <hyperlink ref="B17" location="'freq-dhl-rest-opt1'!A1" display="Dichotomous Hill" xr:uid="{F39B666D-B76E-4DD6-A072-D054FBF072AA}"/>
    <hyperlink ref="B18" location="'freq-gam-rest-opt1'!A1" display="Gamma" xr:uid="{3E1965CD-25B3-4D72-8E6B-D869DB712CA4}"/>
    <hyperlink ref="B19" location="'freq-lnl-rest-opt1'!A1" display="Log-Logistic" xr:uid="{11AA468D-FD1A-4E9C-94B1-B7CCB6890BA9}"/>
    <hyperlink ref="B20" location="'freq-mst4-rest-opt1'!A1" display="Multistage Degree 4" xr:uid="{4821E920-585E-4B3F-9229-45D265ED64E3}"/>
    <hyperlink ref="B21" location="'freq-mst3-rest-opt1'!A1" display="Multistage Degree 3" xr:uid="{0C91B6B2-3A85-42EB-A6F5-1056F8DFF8D8}"/>
    <hyperlink ref="B22" location="'freq-mst2-rest-opt1'!A1" display="Multistage Degree 2" xr:uid="{10B7A59D-002B-4B9A-BE60-427F0DBC9D29}"/>
    <hyperlink ref="B23" location="'freq-mst1-rest-opt1'!A1" display="Multistage Degree 1" xr:uid="{7C526F3A-B130-4D80-80D5-1AED27BE3896}"/>
    <hyperlink ref="B24" location="'freq-wei-rest-opt1'!A1" display="Weibull" xr:uid="{8874828E-408B-4ECB-BA96-C91B8DDAF699}"/>
    <hyperlink ref="B25" location="'freq-log-unrest-opt1'!A1" display="Logistic" xr:uid="{55A0F071-388C-4CF2-AF26-D43CBACF5B91}"/>
    <hyperlink ref="B26" location="'freq-lnp-unrest-opt1'!A1" display="Log-Probit" xr:uid="{FBA3EE10-D6BF-452F-8018-B483A333CF74}"/>
    <hyperlink ref="B27" location="'freq-pro-unrest-opt1'!A1" display="Probit" xr:uid="{8867CDA7-1F5A-4775-B053-AD0B77C552EC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171450</xdr:rowOff>
                  </from>
                  <to>
                    <xdr:col>11</xdr:col>
                    <xdr:colOff>466725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oadAnalysisBtn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314325</xdr:rowOff>
                  </from>
                  <to>
                    <xdr:col>11</xdr:col>
                    <xdr:colOff>752475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200025</xdr:colOff>
                    <xdr:row>0</xdr:row>
                    <xdr:rowOff>200025</xdr:rowOff>
                  </from>
                  <to>
                    <xdr:col>12</xdr:col>
                    <xdr:colOff>923925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0"/>
  <sheetViews>
    <sheetView workbookViewId="0">
      <selection activeCell="D7" sqref="D7"/>
    </sheetView>
  </sheetViews>
  <sheetFormatPr defaultRowHeight="15" x14ac:dyDescent="0.25"/>
  <cols>
    <col min="1" max="1" width="12.42578125" customWidth="1"/>
    <col min="2" max="2" width="16.28515625" bestFit="1" customWidth="1"/>
  </cols>
  <sheetData>
    <row r="1" spans="1:2" s="54" customFormat="1" x14ac:dyDescent="0.25"/>
    <row r="2" spans="1:2" s="54" customFormat="1" x14ac:dyDescent="0.25">
      <c r="A2" s="78" t="s">
        <v>69</v>
      </c>
      <c r="B2" s="79"/>
    </row>
    <row r="3" spans="1:2" s="54" customFormat="1" x14ac:dyDescent="0.25">
      <c r="A3" s="55" t="s">
        <v>89</v>
      </c>
      <c r="B3" s="55" t="s">
        <v>70</v>
      </c>
    </row>
    <row r="4" spans="1:2" s="54" customFormat="1" x14ac:dyDescent="0.25">
      <c r="A4" s="18" t="s">
        <v>80</v>
      </c>
      <c r="B4" s="17" t="s">
        <v>71</v>
      </c>
    </row>
    <row r="5" spans="1:2" s="54" customFormat="1" x14ac:dyDescent="0.25">
      <c r="A5" s="16" t="s">
        <v>81</v>
      </c>
      <c r="B5" s="15" t="s">
        <v>72</v>
      </c>
    </row>
    <row r="6" spans="1:2" s="54" customFormat="1" x14ac:dyDescent="0.25">
      <c r="A6" s="18" t="s">
        <v>82</v>
      </c>
      <c r="B6" s="17" t="s">
        <v>73</v>
      </c>
    </row>
    <row r="7" spans="1:2" s="54" customFormat="1" x14ac:dyDescent="0.25">
      <c r="A7" s="16" t="s">
        <v>85</v>
      </c>
      <c r="B7" s="15" t="s">
        <v>74</v>
      </c>
    </row>
    <row r="8" spans="1:2" s="54" customFormat="1" x14ac:dyDescent="0.25">
      <c r="A8" s="18" t="s">
        <v>86</v>
      </c>
      <c r="B8" s="17" t="s">
        <v>75</v>
      </c>
    </row>
    <row r="9" spans="1:2" s="54" customFormat="1" x14ac:dyDescent="0.25">
      <c r="A9" s="16" t="s">
        <v>87</v>
      </c>
      <c r="B9" s="15" t="s">
        <v>76</v>
      </c>
    </row>
    <row r="10" spans="1:2" s="54" customFormat="1" x14ac:dyDescent="0.25">
      <c r="A10" s="18" t="s">
        <v>83</v>
      </c>
      <c r="B10" s="17" t="s">
        <v>77</v>
      </c>
    </row>
    <row r="11" spans="1:2" s="54" customFormat="1" x14ac:dyDescent="0.25">
      <c r="A11" s="16" t="s">
        <v>88</v>
      </c>
      <c r="B11" s="15" t="s">
        <v>78</v>
      </c>
    </row>
    <row r="12" spans="1:2" s="54" customFormat="1" x14ac:dyDescent="0.25">
      <c r="A12" s="18" t="s">
        <v>84</v>
      </c>
      <c r="B12" s="17" t="s">
        <v>79</v>
      </c>
    </row>
    <row r="13" spans="1:2" s="54" customFormat="1" x14ac:dyDescent="0.25"/>
    <row r="14" spans="1:2" s="54" customFormat="1" x14ac:dyDescent="0.25"/>
    <row r="15" spans="1:2" s="54" customFormat="1" x14ac:dyDescent="0.25"/>
    <row r="16" spans="1:2" s="54" customFormat="1" x14ac:dyDescent="0.25"/>
    <row r="17" s="54" customFormat="1" x14ac:dyDescent="0.25"/>
    <row r="18" s="54" customFormat="1" x14ac:dyDescent="0.25"/>
    <row r="19" s="54" customFormat="1" x14ac:dyDescent="0.25"/>
    <row r="20" s="54" customFormat="1" x14ac:dyDescent="0.25"/>
    <row r="21" s="54" customFormat="1" x14ac:dyDescent="0.25"/>
    <row r="22" s="54" customFormat="1" x14ac:dyDescent="0.25"/>
    <row r="23" s="54" customFormat="1" x14ac:dyDescent="0.25"/>
    <row r="24" s="54" customFormat="1" x14ac:dyDescent="0.25"/>
    <row r="25" s="54" customFormat="1" x14ac:dyDescent="0.25"/>
    <row r="26" s="54" customFormat="1" x14ac:dyDescent="0.25"/>
    <row r="27" s="54" customFormat="1" x14ac:dyDescent="0.25"/>
    <row r="28" s="54" customFormat="1" x14ac:dyDescent="0.25"/>
    <row r="29" s="54" customFormat="1" x14ac:dyDescent="0.25"/>
    <row r="30" s="54" customFormat="1" x14ac:dyDescent="0.25"/>
    <row r="31" s="54" customFormat="1" x14ac:dyDescent="0.25"/>
    <row r="32" s="54" customFormat="1" x14ac:dyDescent="0.25"/>
    <row r="33" s="54" customFormat="1" x14ac:dyDescent="0.25"/>
    <row r="34" s="54" customFormat="1" x14ac:dyDescent="0.25"/>
    <row r="35" s="54" customFormat="1" x14ac:dyDescent="0.25"/>
    <row r="36" s="54" customFormat="1" x14ac:dyDescent="0.25"/>
    <row r="37" s="54" customFormat="1" x14ac:dyDescent="0.25"/>
    <row r="38" s="54" customFormat="1" x14ac:dyDescent="0.25"/>
    <row r="39" s="54" customFormat="1" x14ac:dyDescent="0.25"/>
    <row r="40" s="54" customFormat="1" x14ac:dyDescent="0.25"/>
    <row r="41" s="54" customFormat="1" x14ac:dyDescent="0.25"/>
    <row r="42" s="54" customFormat="1" x14ac:dyDescent="0.25"/>
    <row r="43" s="54" customFormat="1" x14ac:dyDescent="0.25"/>
    <row r="44" s="54" customFormat="1" x14ac:dyDescent="0.25"/>
    <row r="45" s="54" customFormat="1" x14ac:dyDescent="0.25"/>
    <row r="46" s="54" customFormat="1" x14ac:dyDescent="0.25"/>
    <row r="47" s="54" customFormat="1" x14ac:dyDescent="0.25"/>
    <row r="48" s="54" customFormat="1" x14ac:dyDescent="0.25"/>
    <row r="49" s="54" customFormat="1" x14ac:dyDescent="0.25"/>
    <row r="50" s="54" customFormat="1" x14ac:dyDescent="0.25"/>
    <row r="51" s="54" customFormat="1" x14ac:dyDescent="0.25"/>
    <row r="52" s="54" customFormat="1" x14ac:dyDescent="0.25"/>
    <row r="53" s="54" customFormat="1" x14ac:dyDescent="0.25"/>
    <row r="54" s="54" customFormat="1" x14ac:dyDescent="0.25"/>
    <row r="55" s="54" customFormat="1" x14ac:dyDescent="0.25"/>
    <row r="56" s="54" customFormat="1" x14ac:dyDescent="0.25"/>
    <row r="57" s="54" customFormat="1" x14ac:dyDescent="0.25"/>
    <row r="58" s="54" customFormat="1" x14ac:dyDescent="0.25"/>
    <row r="59" s="54" customFormat="1" x14ac:dyDescent="0.25"/>
    <row r="60" s="54" customFormat="1" x14ac:dyDescent="0.25"/>
    <row r="61" s="54" customFormat="1" x14ac:dyDescent="0.25"/>
    <row r="62" s="54" customFormat="1" x14ac:dyDescent="0.25"/>
    <row r="63" s="54" customFormat="1" x14ac:dyDescent="0.25"/>
    <row r="64" s="54" customFormat="1" x14ac:dyDescent="0.25"/>
    <row r="65" s="54" customFormat="1" x14ac:dyDescent="0.25"/>
    <row r="66" s="54" customFormat="1" x14ac:dyDescent="0.25"/>
    <row r="67" s="54" customFormat="1" x14ac:dyDescent="0.25"/>
    <row r="68" s="54" customFormat="1" x14ac:dyDescent="0.25"/>
    <row r="69" s="54" customFormat="1" x14ac:dyDescent="0.25"/>
    <row r="70" s="54" customFormat="1" x14ac:dyDescent="0.25"/>
    <row r="71" s="54" customFormat="1" x14ac:dyDescent="0.25"/>
    <row r="72" s="54" customFormat="1" x14ac:dyDescent="0.25"/>
    <row r="73" s="54" customFormat="1" x14ac:dyDescent="0.25"/>
    <row r="74" s="54" customFormat="1" x14ac:dyDescent="0.25"/>
    <row r="75" s="54" customFormat="1" x14ac:dyDescent="0.25"/>
    <row r="76" s="54" customFormat="1" x14ac:dyDescent="0.25"/>
    <row r="77" s="54" customFormat="1" x14ac:dyDescent="0.25"/>
    <row r="78" s="54" customFormat="1" x14ac:dyDescent="0.25"/>
    <row r="79" s="54" customFormat="1" x14ac:dyDescent="0.25"/>
    <row r="80" s="54" customFormat="1" x14ac:dyDescent="0.25"/>
    <row r="81" s="54" customFormat="1" x14ac:dyDescent="0.25"/>
    <row r="82" s="54" customFormat="1" x14ac:dyDescent="0.25"/>
    <row r="83" s="54" customFormat="1" x14ac:dyDescent="0.25"/>
    <row r="84" s="54" customFormat="1" x14ac:dyDescent="0.25"/>
    <row r="85" s="54" customFormat="1" x14ac:dyDescent="0.25"/>
    <row r="86" s="54" customFormat="1" x14ac:dyDescent="0.25"/>
    <row r="87" s="54" customFormat="1" x14ac:dyDescent="0.25"/>
    <row r="88" s="54" customFormat="1" x14ac:dyDescent="0.25"/>
    <row r="89" s="54" customFormat="1" x14ac:dyDescent="0.25"/>
    <row r="90" s="54" customFormat="1" x14ac:dyDescent="0.25"/>
    <row r="91" s="54" customFormat="1" x14ac:dyDescent="0.25"/>
    <row r="92" s="54" customFormat="1" x14ac:dyDescent="0.25"/>
    <row r="93" s="54" customFormat="1" x14ac:dyDescent="0.25"/>
    <row r="94" s="54" customFormat="1" x14ac:dyDescent="0.25"/>
    <row r="95" s="54" customFormat="1" x14ac:dyDescent="0.25"/>
    <row r="96" s="54" customFormat="1" x14ac:dyDescent="0.25"/>
    <row r="97" s="54" customFormat="1" x14ac:dyDescent="0.25"/>
    <row r="98" s="54" customFormat="1" x14ac:dyDescent="0.25"/>
    <row r="99" s="54" customFormat="1" x14ac:dyDescent="0.25"/>
    <row r="100" s="54" customFormat="1" x14ac:dyDescent="0.25"/>
    <row r="101" s="54" customFormat="1" x14ac:dyDescent="0.25"/>
    <row r="102" s="54" customFormat="1" x14ac:dyDescent="0.25"/>
    <row r="103" s="54" customFormat="1" x14ac:dyDescent="0.25"/>
    <row r="104" s="54" customFormat="1" x14ac:dyDescent="0.25"/>
    <row r="105" s="54" customFormat="1" x14ac:dyDescent="0.25"/>
    <row r="106" s="54" customFormat="1" x14ac:dyDescent="0.25"/>
    <row r="107" s="54" customFormat="1" x14ac:dyDescent="0.25"/>
    <row r="108" s="54" customFormat="1" x14ac:dyDescent="0.25"/>
    <row r="109" s="54" customFormat="1" x14ac:dyDescent="0.25"/>
    <row r="110" s="54" customFormat="1" x14ac:dyDescent="0.25"/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2154-9956-42CD-A73C-73439A596CC3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181</v>
      </c>
      <c r="E9" s="23"/>
      <c r="G9" s="22"/>
      <c r="H9" s="104" t="s">
        <v>34</v>
      </c>
      <c r="I9" s="105">
        <v>65535</v>
      </c>
      <c r="J9" s="21"/>
      <c r="K9" s="21"/>
      <c r="L9" s="21"/>
      <c r="M9" s="21"/>
      <c r="N9" s="23"/>
      <c r="P9" s="22"/>
      <c r="Q9" s="68">
        <v>0.01</v>
      </c>
      <c r="R9" s="68">
        <v>65535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0</v>
      </c>
      <c r="J10" s="21"/>
      <c r="K10" s="21"/>
      <c r="L10" s="21"/>
      <c r="M10" s="21"/>
      <c r="N10" s="23"/>
      <c r="P10" s="22"/>
      <c r="Q10" s="96">
        <v>0.02</v>
      </c>
      <c r="R10" s="96">
        <v>65535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65535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31.399351421228292</v>
      </c>
      <c r="J12" s="21"/>
      <c r="K12" s="21"/>
      <c r="L12" s="21"/>
      <c r="M12" s="21"/>
      <c r="N12" s="23"/>
      <c r="P12" s="22"/>
      <c r="Q12" s="96">
        <v>0.04</v>
      </c>
      <c r="R12" s="96">
        <v>65535</v>
      </c>
      <c r="S12" s="23"/>
    </row>
    <row r="13" spans="2:23" s="14" customFormat="1" x14ac:dyDescent="0.25">
      <c r="B13" s="63"/>
      <c r="C13" s="72" t="s">
        <v>131</v>
      </c>
      <c r="D13" s="56" t="s">
        <v>180</v>
      </c>
      <c r="E13" s="64"/>
      <c r="G13" s="22"/>
      <c r="H13" s="11" t="s">
        <v>108</v>
      </c>
      <c r="I13" s="68">
        <v>0.99999885293927915</v>
      </c>
      <c r="J13" s="21"/>
      <c r="K13" s="21"/>
      <c r="L13" s="21"/>
      <c r="M13" s="21"/>
      <c r="N13" s="23"/>
      <c r="P13" s="22"/>
      <c r="Q13" s="68">
        <v>0.05</v>
      </c>
      <c r="R13" s="68">
        <v>65535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65535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2.2941227574263028E-6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65535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65535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65535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4</v>
      </c>
      <c r="J18" s="107"/>
      <c r="K18" s="21"/>
      <c r="L18" s="21"/>
      <c r="M18" s="21"/>
      <c r="N18" s="23"/>
      <c r="P18" s="22"/>
      <c r="Q18" s="96">
        <v>0.1</v>
      </c>
      <c r="R18" s="96">
        <v>65535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65535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 t="s">
        <v>187</v>
      </c>
      <c r="J20" s="21"/>
      <c r="K20" s="21"/>
      <c r="L20" s="21"/>
      <c r="M20" s="21"/>
      <c r="N20" s="23"/>
      <c r="P20" s="22"/>
      <c r="Q20" s="96">
        <v>0.12</v>
      </c>
      <c r="R20" s="96">
        <v>65535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188</v>
      </c>
      <c r="I21" s="96">
        <v>5.0441279090349102E-2</v>
      </c>
      <c r="J21" s="21"/>
      <c r="K21" s="21"/>
      <c r="L21" s="21"/>
      <c r="M21" s="21"/>
      <c r="N21" s="23"/>
      <c r="P21" s="22"/>
      <c r="Q21" s="68">
        <v>0.13</v>
      </c>
      <c r="R21" s="68">
        <v>65535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-73.007401147581504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65535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96" t="s">
        <v>190</v>
      </c>
      <c r="I23" s="96">
        <v>14.0632057347458</v>
      </c>
      <c r="J23" s="21"/>
      <c r="K23" s="21"/>
      <c r="L23" s="21"/>
      <c r="M23" s="21"/>
      <c r="N23" s="23"/>
      <c r="P23" s="22"/>
      <c r="Q23" s="68">
        <v>0.15</v>
      </c>
      <c r="R23" s="68">
        <v>65535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65535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65535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65535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1.5229979512760349E-8</v>
      </c>
      <c r="J27" s="68">
        <v>6.5534601843407787E-7</v>
      </c>
      <c r="K27" s="68">
        <v>0</v>
      </c>
      <c r="L27" s="68">
        <v>43.03</v>
      </c>
      <c r="M27" s="68">
        <v>-8.095344516541494E-4</v>
      </c>
      <c r="N27" s="34"/>
      <c r="P27" s="22"/>
      <c r="Q27" s="68">
        <v>0.19</v>
      </c>
      <c r="R27" s="68">
        <v>65535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17.2</v>
      </c>
      <c r="I28" s="96">
        <v>1.5229979748029706E-8</v>
      </c>
      <c r="J28" s="96">
        <v>6.2351537088433617E-7</v>
      </c>
      <c r="K28" s="96">
        <v>0</v>
      </c>
      <c r="L28" s="96">
        <v>40.94</v>
      </c>
      <c r="M28" s="96">
        <v>-7.8962990089057722E-4</v>
      </c>
      <c r="N28" s="23"/>
      <c r="P28" s="22"/>
      <c r="Q28" s="96">
        <v>0.2</v>
      </c>
      <c r="R28" s="96">
        <v>65535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59.5</v>
      </c>
      <c r="I29" s="68">
        <v>2.4172742478423086E-8</v>
      </c>
      <c r="J29" s="68">
        <v>1.0152551840937696E-6</v>
      </c>
      <c r="K29" s="68">
        <v>0</v>
      </c>
      <c r="L29" s="68">
        <v>42</v>
      </c>
      <c r="M29" s="68">
        <v>-1.0075987339388992E-3</v>
      </c>
      <c r="N29" s="23"/>
      <c r="P29" s="22"/>
      <c r="Q29" s="68">
        <v>0.21</v>
      </c>
      <c r="R29" s="68">
        <v>65535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177.1</v>
      </c>
      <c r="I30" s="96">
        <v>2.2629587256203482E-2</v>
      </c>
      <c r="J30" s="96">
        <v>1.0000014608516319</v>
      </c>
      <c r="K30" s="96">
        <v>1</v>
      </c>
      <c r="L30" s="96">
        <v>44.19</v>
      </c>
      <c r="M30" s="96">
        <v>-1.4776657219183814E-6</v>
      </c>
      <c r="N30" s="23"/>
      <c r="P30" s="22"/>
      <c r="Q30" s="96">
        <v>0.22</v>
      </c>
      <c r="R30" s="96">
        <v>65535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646.29999999999995</v>
      </c>
      <c r="I31" s="68">
        <v>5.0441292783361312E-2</v>
      </c>
      <c r="J31" s="68">
        <v>1.9999972588602759</v>
      </c>
      <c r="K31" s="68">
        <v>2</v>
      </c>
      <c r="L31" s="68">
        <v>39.65</v>
      </c>
      <c r="M31" s="68">
        <v>1.9890951704774121E-6</v>
      </c>
      <c r="N31" s="23"/>
      <c r="P31" s="22"/>
      <c r="Q31" s="68">
        <v>0.23</v>
      </c>
      <c r="R31" s="68">
        <v>65535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65535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65535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65535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-12.699673416494532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65535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-12.699675710614146</v>
      </c>
      <c r="J36" s="96">
        <v>3</v>
      </c>
      <c r="K36" s="96">
        <v>4.5882392285534479E-6</v>
      </c>
      <c r="L36" s="96">
        <v>2</v>
      </c>
      <c r="M36" s="96">
        <v>0.99999770588301717</v>
      </c>
      <c r="N36" s="23"/>
      <c r="P36" s="22"/>
      <c r="Q36" s="96">
        <v>0.28000000000000003</v>
      </c>
      <c r="R36" s="96">
        <v>65535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-15.721219272172782</v>
      </c>
      <c r="J37" s="68">
        <v>1</v>
      </c>
      <c r="K37" s="68">
        <v>6.0430917113564995</v>
      </c>
      <c r="L37" s="68">
        <v>4</v>
      </c>
      <c r="M37" s="68">
        <v>0.19595318785528837</v>
      </c>
      <c r="N37" s="23"/>
      <c r="P37" s="22"/>
      <c r="Q37" s="68">
        <v>0.28999999999999998</v>
      </c>
      <c r="R37" s="68">
        <v>65535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65535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65535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65535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65535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65535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65535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65535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65535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65535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65535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65535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65535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65535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65535</v>
      </c>
      <c r="S51" s="23"/>
    </row>
    <row r="52" spans="1:19" s="14" customFormat="1" x14ac:dyDescent="0.25">
      <c r="B52" s="13"/>
      <c r="P52" s="22"/>
      <c r="Q52" s="96">
        <v>0.44</v>
      </c>
      <c r="R52" s="96">
        <v>65535</v>
      </c>
      <c r="S52" s="23"/>
    </row>
    <row r="53" spans="1:19" s="14" customFormat="1" x14ac:dyDescent="0.25">
      <c r="B53" s="13"/>
      <c r="P53" s="22"/>
      <c r="Q53" s="68">
        <v>0.45</v>
      </c>
      <c r="R53" s="68">
        <v>65535</v>
      </c>
      <c r="S53" s="23"/>
    </row>
    <row r="54" spans="1:19" s="14" customFormat="1" x14ac:dyDescent="0.25">
      <c r="P54" s="22"/>
      <c r="Q54" s="96">
        <v>0.46</v>
      </c>
      <c r="R54" s="96">
        <v>65535</v>
      </c>
      <c r="S54" s="23"/>
    </row>
    <row r="55" spans="1:19" s="14" customFormat="1" x14ac:dyDescent="0.25">
      <c r="P55" s="22"/>
      <c r="Q55" s="68">
        <v>0.47000000000000003</v>
      </c>
      <c r="R55" s="68">
        <v>65535</v>
      </c>
      <c r="S55" s="23"/>
    </row>
    <row r="56" spans="1:19" s="14" customFormat="1" x14ac:dyDescent="0.25">
      <c r="P56" s="22"/>
      <c r="Q56" s="96">
        <v>0.48</v>
      </c>
      <c r="R56" s="96">
        <v>65535</v>
      </c>
      <c r="S56" s="23"/>
    </row>
    <row r="57" spans="1:19" s="14" customFormat="1" x14ac:dyDescent="0.25">
      <c r="P57" s="22"/>
      <c r="Q57" s="68">
        <v>0.49</v>
      </c>
      <c r="R57" s="68">
        <v>65535</v>
      </c>
      <c r="S57" s="23"/>
    </row>
    <row r="58" spans="1:19" s="14" customFormat="1" x14ac:dyDescent="0.25">
      <c r="P58" s="22"/>
      <c r="Q58" s="96">
        <v>0.5</v>
      </c>
      <c r="R58" s="96">
        <v>65535</v>
      </c>
      <c r="S58" s="23"/>
    </row>
    <row r="59" spans="1:19" s="14" customFormat="1" x14ac:dyDescent="0.25">
      <c r="P59" s="22"/>
      <c r="Q59" s="68">
        <v>0.51</v>
      </c>
      <c r="R59" s="68">
        <v>65535</v>
      </c>
      <c r="S59" s="23"/>
    </row>
    <row r="60" spans="1:19" s="14" customFormat="1" x14ac:dyDescent="0.25">
      <c r="P60" s="22"/>
      <c r="Q60" s="96">
        <v>0.52</v>
      </c>
      <c r="R60" s="96">
        <v>65535</v>
      </c>
      <c r="S60" s="23"/>
    </row>
    <row r="61" spans="1:19" s="14" customFormat="1" x14ac:dyDescent="0.25">
      <c r="P61" s="22"/>
      <c r="Q61" s="68">
        <v>0.53</v>
      </c>
      <c r="R61" s="68">
        <v>65535</v>
      </c>
      <c r="S61" s="23"/>
    </row>
    <row r="62" spans="1:19" s="14" customFormat="1" x14ac:dyDescent="0.25">
      <c r="P62" s="22"/>
      <c r="Q62" s="96">
        <v>0.54</v>
      </c>
      <c r="R62" s="96">
        <v>65535</v>
      </c>
      <c r="S62" s="23"/>
    </row>
    <row r="63" spans="1:19" s="14" customFormat="1" x14ac:dyDescent="0.25">
      <c r="P63" s="22"/>
      <c r="Q63" s="68">
        <v>0.55000000000000004</v>
      </c>
      <c r="R63" s="68">
        <v>65535</v>
      </c>
      <c r="S63" s="23"/>
    </row>
    <row r="64" spans="1:19" s="14" customFormat="1" x14ac:dyDescent="0.25">
      <c r="P64" s="22"/>
      <c r="Q64" s="96">
        <v>0.56000000000000005</v>
      </c>
      <c r="R64" s="96">
        <v>65535</v>
      </c>
      <c r="S64" s="23"/>
    </row>
    <row r="65" spans="16:19" s="14" customFormat="1" x14ac:dyDescent="0.25">
      <c r="P65" s="22"/>
      <c r="Q65" s="68">
        <v>0.57000000000000006</v>
      </c>
      <c r="R65" s="68">
        <v>65535</v>
      </c>
      <c r="S65" s="23"/>
    </row>
    <row r="66" spans="16:19" s="14" customFormat="1" x14ac:dyDescent="0.25">
      <c r="P66" s="22"/>
      <c r="Q66" s="96">
        <v>0.57999999999999996</v>
      </c>
      <c r="R66" s="96">
        <v>65535</v>
      </c>
      <c r="S66" s="23"/>
    </row>
    <row r="67" spans="16:19" s="14" customFormat="1" x14ac:dyDescent="0.25">
      <c r="P67" s="22"/>
      <c r="Q67" s="68">
        <v>0.59</v>
      </c>
      <c r="R67" s="68">
        <v>65535</v>
      </c>
      <c r="S67" s="23"/>
    </row>
    <row r="68" spans="16:19" s="14" customFormat="1" x14ac:dyDescent="0.25">
      <c r="P68" s="22"/>
      <c r="Q68" s="96">
        <v>0.6</v>
      </c>
      <c r="R68" s="96">
        <v>65535</v>
      </c>
      <c r="S68" s="23"/>
    </row>
    <row r="69" spans="16:19" s="14" customFormat="1" x14ac:dyDescent="0.25">
      <c r="P69" s="22"/>
      <c r="Q69" s="68">
        <v>0.61</v>
      </c>
      <c r="R69" s="68">
        <v>65535</v>
      </c>
      <c r="S69" s="23"/>
    </row>
    <row r="70" spans="16:19" s="14" customFormat="1" x14ac:dyDescent="0.25">
      <c r="P70" s="22"/>
      <c r="Q70" s="96">
        <v>0.62</v>
      </c>
      <c r="R70" s="96">
        <v>65535</v>
      </c>
      <c r="S70" s="23"/>
    </row>
    <row r="71" spans="16:19" s="14" customFormat="1" x14ac:dyDescent="0.25">
      <c r="P71" s="22"/>
      <c r="Q71" s="68">
        <v>0.63</v>
      </c>
      <c r="R71" s="68">
        <v>65535</v>
      </c>
      <c r="S71" s="23"/>
    </row>
    <row r="72" spans="16:19" s="14" customFormat="1" x14ac:dyDescent="0.25">
      <c r="P72" s="22"/>
      <c r="Q72" s="96">
        <v>0.64</v>
      </c>
      <c r="R72" s="96">
        <v>65535</v>
      </c>
      <c r="S72" s="23"/>
    </row>
    <row r="73" spans="16:19" s="14" customFormat="1" x14ac:dyDescent="0.25">
      <c r="P73" s="22"/>
      <c r="Q73" s="68">
        <v>0.65</v>
      </c>
      <c r="R73" s="68">
        <v>65535</v>
      </c>
      <c r="S73" s="23"/>
    </row>
    <row r="74" spans="16:19" s="14" customFormat="1" x14ac:dyDescent="0.25">
      <c r="P74" s="22"/>
      <c r="Q74" s="96">
        <v>0.66</v>
      </c>
      <c r="R74" s="96">
        <v>65535</v>
      </c>
      <c r="S74" s="23"/>
    </row>
    <row r="75" spans="16:19" s="14" customFormat="1" x14ac:dyDescent="0.25">
      <c r="P75" s="22"/>
      <c r="Q75" s="68">
        <v>0.67</v>
      </c>
      <c r="R75" s="68">
        <v>65535</v>
      </c>
      <c r="S75" s="23"/>
    </row>
    <row r="76" spans="16:19" s="14" customFormat="1" x14ac:dyDescent="0.25">
      <c r="P76" s="22"/>
      <c r="Q76" s="96">
        <v>0.68</v>
      </c>
      <c r="R76" s="96">
        <v>65535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B3989333-3A54-4C5E-8E9E-3595896805C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3B9E-8937-48A8-8216-30E4CF4B9543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193</v>
      </c>
      <c r="E9" s="23"/>
      <c r="G9" s="22"/>
      <c r="H9" s="104" t="s">
        <v>34</v>
      </c>
      <c r="I9" s="105">
        <v>1110.8499013915514</v>
      </c>
      <c r="J9" s="21"/>
      <c r="K9" s="21"/>
      <c r="L9" s="21"/>
      <c r="M9" s="21"/>
      <c r="N9" s="23"/>
      <c r="P9" s="22"/>
      <c r="Q9" s="68">
        <v>0.01</v>
      </c>
      <c r="R9" s="68">
        <v>416.73695009767368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521.30483384311219</v>
      </c>
      <c r="J10" s="21"/>
      <c r="K10" s="21"/>
      <c r="L10" s="21"/>
      <c r="M10" s="21"/>
      <c r="N10" s="23"/>
      <c r="P10" s="22"/>
      <c r="Q10" s="96">
        <v>0.02</v>
      </c>
      <c r="R10" s="96">
        <v>456.24968387111716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482.75382680418448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32.070343330105025</v>
      </c>
      <c r="J12" s="21"/>
      <c r="K12" s="21"/>
      <c r="L12" s="21"/>
      <c r="M12" s="21"/>
      <c r="N12" s="23"/>
      <c r="P12" s="22"/>
      <c r="Q12" s="96">
        <v>0.04</v>
      </c>
      <c r="R12" s="96">
        <v>503.61460901572326</v>
      </c>
      <c r="S12" s="23"/>
    </row>
    <row r="13" spans="2:23" s="14" customFormat="1" x14ac:dyDescent="0.25">
      <c r="B13" s="63"/>
      <c r="C13" s="72" t="s">
        <v>131</v>
      </c>
      <c r="D13" s="56" t="s">
        <v>192</v>
      </c>
      <c r="E13" s="64"/>
      <c r="G13" s="22"/>
      <c r="H13" s="11" t="s">
        <v>108</v>
      </c>
      <c r="I13" s="68">
        <v>0.77024314842925945</v>
      </c>
      <c r="J13" s="21"/>
      <c r="K13" s="21"/>
      <c r="L13" s="21"/>
      <c r="M13" s="21"/>
      <c r="N13" s="23"/>
      <c r="P13" s="22"/>
      <c r="Q13" s="68">
        <v>0.05</v>
      </c>
      <c r="R13" s="68">
        <v>521.30483384311208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536.94495170998505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0.52209807360134297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551.16195969487887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564.35264925395268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576.79073138732338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588.63647453382293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600.0173798490913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1.6390513777050501E-8</v>
      </c>
      <c r="J20" s="21"/>
      <c r="K20" s="21"/>
      <c r="L20" s="21"/>
      <c r="M20" s="21"/>
      <c r="N20" s="23"/>
      <c r="P20" s="22"/>
      <c r="Q20" s="96">
        <v>0.12</v>
      </c>
      <c r="R20" s="96">
        <v>611.04946434263161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1.13772253580561</v>
      </c>
      <c r="J21" s="21"/>
      <c r="K21" s="21"/>
      <c r="L21" s="21"/>
      <c r="M21" s="21"/>
      <c r="N21" s="23"/>
      <c r="P21" s="22"/>
      <c r="Q21" s="68">
        <v>0.13</v>
      </c>
      <c r="R21" s="68">
        <v>621.77738769164444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1.34894644746316E-4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632.31600456929095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642.68976102150896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652.9351647602374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663.10246367400555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1.6390513777050491E-8</v>
      </c>
      <c r="J26" s="68">
        <v>7.0528380782648262E-7</v>
      </c>
      <c r="K26" s="68">
        <v>0</v>
      </c>
      <c r="L26" s="68">
        <v>43.03</v>
      </c>
      <c r="M26" s="68">
        <v>-8.3981177616561603E-4</v>
      </c>
      <c r="N26" s="34"/>
      <c r="P26" s="22"/>
      <c r="Q26" s="96">
        <v>0.18</v>
      </c>
      <c r="R26" s="96">
        <v>673.22091621281152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17.2</v>
      </c>
      <c r="I27" s="96">
        <v>9.4253411030648983E-4</v>
      </c>
      <c r="J27" s="96">
        <v>3.8587346475947693E-2</v>
      </c>
      <c r="K27" s="96">
        <v>0</v>
      </c>
      <c r="L27" s="96">
        <v>40.94</v>
      </c>
      <c r="M27" s="96">
        <v>-0.19652926163406326</v>
      </c>
      <c r="N27" s="23"/>
      <c r="P27" s="22"/>
      <c r="Q27" s="68">
        <v>0.19</v>
      </c>
      <c r="R27" s="68">
        <v>683.32476101480233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59.5</v>
      </c>
      <c r="I28" s="68">
        <v>3.8564960779387406E-3</v>
      </c>
      <c r="J28" s="68">
        <v>0.1619728352734271</v>
      </c>
      <c r="K28" s="68">
        <v>0</v>
      </c>
      <c r="L28" s="68">
        <v>42</v>
      </c>
      <c r="M28" s="68">
        <v>-0.40323678050805661</v>
      </c>
      <c r="N28" s="23"/>
      <c r="P28" s="22"/>
      <c r="Q28" s="96">
        <v>0.2</v>
      </c>
      <c r="R28" s="96">
        <v>693.43174066179995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177.1</v>
      </c>
      <c r="I29" s="96">
        <v>1.3227404245971623E-2</v>
      </c>
      <c r="J29" s="96">
        <v>0.58451899362948601</v>
      </c>
      <c r="K29" s="96">
        <v>1</v>
      </c>
      <c r="L29" s="96">
        <v>44.19</v>
      </c>
      <c r="M29" s="96">
        <v>0.54707053058576693</v>
      </c>
      <c r="N29" s="23"/>
      <c r="P29" s="22"/>
      <c r="Q29" s="68">
        <v>0.21</v>
      </c>
      <c r="R29" s="68">
        <v>703.57151458458202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646.29999999999995</v>
      </c>
      <c r="I30" s="68">
        <v>5.5797090204480523E-2</v>
      </c>
      <c r="J30" s="68">
        <v>2.2123546266076528</v>
      </c>
      <c r="K30" s="68">
        <v>2</v>
      </c>
      <c r="L30" s="68">
        <v>39.65</v>
      </c>
      <c r="M30" s="68">
        <v>-0.14692702627222226</v>
      </c>
      <c r="N30" s="23"/>
      <c r="P30" s="22"/>
      <c r="Q30" s="96">
        <v>0.22</v>
      </c>
      <c r="R30" s="96">
        <v>713.764965045841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724.03182194553301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734.40428040454287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744.88490081677469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-12.699673416494532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755.49703133424316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-13.035171665052513</v>
      </c>
      <c r="J35" s="96">
        <v>3</v>
      </c>
      <c r="K35" s="96">
        <v>0.67099649711596143</v>
      </c>
      <c r="L35" s="96">
        <v>2</v>
      </c>
      <c r="M35" s="96">
        <v>0.71498175895974247</v>
      </c>
      <c r="N35" s="23"/>
      <c r="P35" s="22"/>
      <c r="Q35" s="68">
        <v>0.27</v>
      </c>
      <c r="R35" s="68">
        <v>766.24597903415486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-15.721219272172782</v>
      </c>
      <c r="J36" s="68">
        <v>1</v>
      </c>
      <c r="K36" s="68">
        <v>6.0430917113564995</v>
      </c>
      <c r="L36" s="68">
        <v>4</v>
      </c>
      <c r="M36" s="68">
        <v>0.19595318785528837</v>
      </c>
      <c r="N36" s="23"/>
      <c r="P36" s="22"/>
      <c r="Q36" s="96">
        <v>0.28000000000000003</v>
      </c>
      <c r="R36" s="96">
        <v>777.18544021078128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788.31019693602195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799.66142505833318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811.2366683657857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823.06321932915614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835.13350075147127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847.51762426545372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860.22703467276176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873.29312524926263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886.71740687780277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900.55902434141024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914.83287207597391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929.58449208843911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944.83183691957413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960.54968531906843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976.73414824651024</v>
      </c>
      <c r="S51" s="23"/>
    </row>
    <row r="52" spans="1:19" s="14" customFormat="1" x14ac:dyDescent="0.25">
      <c r="B52" s="13"/>
      <c r="P52" s="22"/>
      <c r="Q52" s="96">
        <v>0.44</v>
      </c>
      <c r="R52" s="96">
        <v>993.5577315426317</v>
      </c>
      <c r="S52" s="23"/>
    </row>
    <row r="53" spans="1:19" s="14" customFormat="1" x14ac:dyDescent="0.25">
      <c r="B53" s="13"/>
      <c r="P53" s="22"/>
      <c r="Q53" s="68">
        <v>0.45</v>
      </c>
      <c r="R53" s="68">
        <v>1011.015961138003</v>
      </c>
      <c r="S53" s="23"/>
    </row>
    <row r="54" spans="1:19" s="14" customFormat="1" x14ac:dyDescent="0.25">
      <c r="P54" s="22"/>
      <c r="Q54" s="96">
        <v>0.46</v>
      </c>
      <c r="R54" s="96">
        <v>1029.083949025289</v>
      </c>
      <c r="S54" s="23"/>
    </row>
    <row r="55" spans="1:19" s="14" customFormat="1" x14ac:dyDescent="0.25">
      <c r="P55" s="22"/>
      <c r="Q55" s="68">
        <v>0.47000000000000003</v>
      </c>
      <c r="R55" s="68">
        <v>1047.8247749473867</v>
      </c>
      <c r="S55" s="23"/>
    </row>
    <row r="56" spans="1:19" s="14" customFormat="1" x14ac:dyDescent="0.25">
      <c r="P56" s="22"/>
      <c r="Q56" s="96">
        <v>0.48</v>
      </c>
      <c r="R56" s="96">
        <v>1067.1449544374386</v>
      </c>
      <c r="S56" s="23"/>
    </row>
    <row r="57" spans="1:19" s="14" customFormat="1" x14ac:dyDescent="0.25">
      <c r="P57" s="22"/>
      <c r="Q57" s="68">
        <v>0.49</v>
      </c>
      <c r="R57" s="68">
        <v>1088.1354455478108</v>
      </c>
      <c r="S57" s="23"/>
    </row>
    <row r="58" spans="1:19" s="14" customFormat="1" x14ac:dyDescent="0.25">
      <c r="P58" s="22"/>
      <c r="Q58" s="96">
        <v>0.5</v>
      </c>
      <c r="R58" s="96">
        <v>1110.8499013915521</v>
      </c>
      <c r="S58" s="23"/>
    </row>
    <row r="59" spans="1:19" s="14" customFormat="1" x14ac:dyDescent="0.25">
      <c r="P59" s="22"/>
      <c r="Q59" s="68">
        <v>0.51</v>
      </c>
      <c r="R59" s="68">
        <v>1134.9260975387883</v>
      </c>
      <c r="S59" s="23"/>
    </row>
    <row r="60" spans="1:19" s="14" customFormat="1" x14ac:dyDescent="0.25">
      <c r="P60" s="22"/>
      <c r="Q60" s="96">
        <v>0.52</v>
      </c>
      <c r="R60" s="96">
        <v>1158.8017987411486</v>
      </c>
      <c r="S60" s="23"/>
    </row>
    <row r="61" spans="1:19" s="14" customFormat="1" x14ac:dyDescent="0.25">
      <c r="P61" s="22"/>
      <c r="Q61" s="68">
        <v>0.53</v>
      </c>
      <c r="R61" s="68">
        <v>1183.0546600356718</v>
      </c>
      <c r="S61" s="23"/>
    </row>
    <row r="62" spans="1:19" s="14" customFormat="1" x14ac:dyDescent="0.25">
      <c r="P62" s="22"/>
      <c r="Q62" s="96">
        <v>0.54</v>
      </c>
      <c r="R62" s="96">
        <v>1209.0681669163887</v>
      </c>
      <c r="S62" s="23"/>
    </row>
    <row r="63" spans="1:19" s="14" customFormat="1" x14ac:dyDescent="0.25">
      <c r="P63" s="22"/>
      <c r="Q63" s="68">
        <v>0.55000000000000004</v>
      </c>
      <c r="R63" s="68">
        <v>1237.0564364468271</v>
      </c>
      <c r="S63" s="23"/>
    </row>
    <row r="64" spans="1:19" s="14" customFormat="1" x14ac:dyDescent="0.25">
      <c r="P64" s="22"/>
      <c r="Q64" s="96">
        <v>0.56000000000000005</v>
      </c>
      <c r="R64" s="96">
        <v>1266.5140379071881</v>
      </c>
      <c r="S64" s="23"/>
    </row>
    <row r="65" spans="16:19" s="14" customFormat="1" x14ac:dyDescent="0.25">
      <c r="P65" s="22"/>
      <c r="Q65" s="68">
        <v>0.57000000000000006</v>
      </c>
      <c r="R65" s="68">
        <v>1297.6587735309481</v>
      </c>
      <c r="S65" s="23"/>
    </row>
    <row r="66" spans="16:19" s="14" customFormat="1" x14ac:dyDescent="0.25">
      <c r="P66" s="22"/>
      <c r="Q66" s="96">
        <v>0.57999999999999996</v>
      </c>
      <c r="R66" s="96">
        <v>1330.9318163770924</v>
      </c>
      <c r="S66" s="23"/>
    </row>
    <row r="67" spans="16:19" s="14" customFormat="1" x14ac:dyDescent="0.25">
      <c r="P67" s="22"/>
      <c r="Q67" s="68">
        <v>0.59</v>
      </c>
      <c r="R67" s="68">
        <v>1365.5662352780041</v>
      </c>
      <c r="S67" s="23"/>
    </row>
    <row r="68" spans="16:19" s="14" customFormat="1" x14ac:dyDescent="0.25">
      <c r="P68" s="22"/>
      <c r="Q68" s="96">
        <v>0.6</v>
      </c>
      <c r="R68" s="96">
        <v>1398.1898761365374</v>
      </c>
      <c r="S68" s="23"/>
    </row>
    <row r="69" spans="16:19" s="14" customFormat="1" x14ac:dyDescent="0.25">
      <c r="P69" s="22"/>
      <c r="Q69" s="68">
        <v>0.61</v>
      </c>
      <c r="R69" s="68">
        <v>1428.7890518911124</v>
      </c>
      <c r="S69" s="23"/>
    </row>
    <row r="70" spans="16:19" s="14" customFormat="1" x14ac:dyDescent="0.25">
      <c r="P70" s="22"/>
      <c r="Q70" s="96">
        <v>0.62</v>
      </c>
      <c r="R70" s="96">
        <v>1458.1174871148462</v>
      </c>
      <c r="S70" s="23"/>
    </row>
    <row r="71" spans="16:19" s="14" customFormat="1" x14ac:dyDescent="0.25">
      <c r="P71" s="22"/>
      <c r="Q71" s="68">
        <v>0.63</v>
      </c>
      <c r="R71" s="68">
        <v>1486.9284921444512</v>
      </c>
      <c r="S71" s="23"/>
    </row>
    <row r="72" spans="16:19" s="14" customFormat="1" x14ac:dyDescent="0.25">
      <c r="P72" s="22"/>
      <c r="Q72" s="96">
        <v>0.64</v>
      </c>
      <c r="R72" s="96">
        <v>1515.6447600699832</v>
      </c>
      <c r="S72" s="23"/>
    </row>
    <row r="73" spans="16:19" s="14" customFormat="1" x14ac:dyDescent="0.25">
      <c r="P73" s="22"/>
      <c r="Q73" s="68">
        <v>0.65</v>
      </c>
      <c r="R73" s="68">
        <v>1544.5865369395292</v>
      </c>
      <c r="S73" s="23"/>
    </row>
    <row r="74" spans="16:19" s="14" customFormat="1" x14ac:dyDescent="0.25">
      <c r="P74" s="22"/>
      <c r="Q74" s="96">
        <v>0.66</v>
      </c>
      <c r="R74" s="96">
        <v>1574.1194831090813</v>
      </c>
      <c r="S74" s="23"/>
    </row>
    <row r="75" spans="16:19" s="14" customFormat="1" x14ac:dyDescent="0.25">
      <c r="P75" s="22"/>
      <c r="Q75" s="68">
        <v>0.67</v>
      </c>
      <c r="R75" s="68">
        <v>65535</v>
      </c>
      <c r="S75" s="23"/>
    </row>
    <row r="76" spans="16:19" s="14" customFormat="1" x14ac:dyDescent="0.25">
      <c r="P76" s="22"/>
      <c r="Q76" s="96">
        <v>0.68</v>
      </c>
      <c r="R76" s="96">
        <v>65535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92B62EF5-3B25-4766-A052-5F139A0E84E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BF9B6-55F2-4054-8035-58C98A4AD416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195</v>
      </c>
      <c r="E9" s="23"/>
      <c r="G9" s="22"/>
      <c r="H9" s="104" t="s">
        <v>34</v>
      </c>
      <c r="I9" s="105">
        <v>1127.8738231635782</v>
      </c>
      <c r="J9" s="21"/>
      <c r="K9" s="21"/>
      <c r="L9" s="21"/>
      <c r="M9" s="21"/>
      <c r="N9" s="23"/>
      <c r="P9" s="22"/>
      <c r="Q9" s="68">
        <v>0.01</v>
      </c>
      <c r="R9" s="68">
        <v>412.44852758050848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520.49880237576747</v>
      </c>
      <c r="J10" s="21"/>
      <c r="K10" s="21"/>
      <c r="L10" s="21"/>
      <c r="M10" s="21"/>
      <c r="N10" s="23"/>
      <c r="P10" s="22"/>
      <c r="Q10" s="96">
        <v>0.02</v>
      </c>
      <c r="R10" s="96">
        <v>453.45903855483249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480.84285112084007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30.066232124040482</v>
      </c>
      <c r="J12" s="21"/>
      <c r="K12" s="21"/>
      <c r="L12" s="21"/>
      <c r="M12" s="21"/>
      <c r="N12" s="23"/>
      <c r="P12" s="22"/>
      <c r="Q12" s="96">
        <v>0.04</v>
      </c>
      <c r="R12" s="96">
        <v>502.34885243534688</v>
      </c>
      <c r="S12" s="23"/>
    </row>
    <row r="13" spans="2:23" s="14" customFormat="1" x14ac:dyDescent="0.25">
      <c r="B13" s="63"/>
      <c r="C13" s="72" t="s">
        <v>131</v>
      </c>
      <c r="D13" s="56" t="s">
        <v>194</v>
      </c>
      <c r="E13" s="64"/>
      <c r="G13" s="22"/>
      <c r="H13" s="11" t="s">
        <v>108</v>
      </c>
      <c r="I13" s="68">
        <v>0.91589248391742206</v>
      </c>
      <c r="J13" s="21"/>
      <c r="K13" s="21"/>
      <c r="L13" s="21"/>
      <c r="M13" s="21"/>
      <c r="N13" s="23"/>
      <c r="P13" s="22"/>
      <c r="Q13" s="68">
        <v>0.05</v>
      </c>
      <c r="R13" s="68">
        <v>520.49880237576747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536.50827735897451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0.51360482848212685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551.04316791976623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564.4989071882311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577.12660155221363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589.13993655779859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600.68091287602829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 t="s">
        <v>187</v>
      </c>
      <c r="J20" s="21"/>
      <c r="K20" s="21"/>
      <c r="L20" s="21"/>
      <c r="M20" s="21"/>
      <c r="N20" s="23"/>
      <c r="P20" s="22"/>
      <c r="Q20" s="96">
        <v>0.12</v>
      </c>
      <c r="R20" s="96">
        <v>611.82249927479427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-10.1930041595008</v>
      </c>
      <c r="J21" s="21"/>
      <c r="K21" s="21"/>
      <c r="L21" s="21"/>
      <c r="M21" s="21"/>
      <c r="N21" s="23"/>
      <c r="P21" s="22"/>
      <c r="Q21" s="68">
        <v>0.13</v>
      </c>
      <c r="R21" s="68">
        <v>622.70292803259235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1.1376889133311201</v>
      </c>
      <c r="J22" s="21"/>
      <c r="K22" s="21"/>
      <c r="L22" s="21"/>
      <c r="M22" s="21"/>
      <c r="N22" s="23"/>
      <c r="P22" s="22"/>
      <c r="Q22" s="96">
        <v>0.14000000000000001</v>
      </c>
      <c r="R22" s="96">
        <v>633.35424020903315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643.81809155158442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654.16498650618257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664.42052962610717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1.5229979512760349E-8</v>
      </c>
      <c r="J26" s="68">
        <v>6.5534601843407787E-7</v>
      </c>
      <c r="K26" s="68">
        <v>0</v>
      </c>
      <c r="L26" s="68">
        <v>43.03</v>
      </c>
      <c r="M26" s="68">
        <v>-8.095344516541494E-4</v>
      </c>
      <c r="N26" s="34"/>
      <c r="P26" s="22"/>
      <c r="Q26" s="96">
        <v>0.18</v>
      </c>
      <c r="R26" s="96">
        <v>674.64414247369814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17.2</v>
      </c>
      <c r="I27" s="96">
        <v>9.5164509854345236E-4</v>
      </c>
      <c r="J27" s="96">
        <v>3.896035033436894E-2</v>
      </c>
      <c r="K27" s="96">
        <v>0</v>
      </c>
      <c r="L27" s="96">
        <v>40.94</v>
      </c>
      <c r="M27" s="96">
        <v>-0.19747775084300287</v>
      </c>
      <c r="N27" s="23"/>
      <c r="P27" s="22"/>
      <c r="Q27" s="68">
        <v>0.19</v>
      </c>
      <c r="R27" s="68">
        <v>684.84907808123876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59.5</v>
      </c>
      <c r="I28" s="68">
        <v>3.8939475324821786E-3</v>
      </c>
      <c r="J28" s="68">
        <v>0.16354579636425151</v>
      </c>
      <c r="K28" s="68">
        <v>0</v>
      </c>
      <c r="L28" s="68">
        <v>42</v>
      </c>
      <c r="M28" s="68">
        <v>-0.40519763649996271</v>
      </c>
      <c r="N28" s="23"/>
      <c r="P28" s="22"/>
      <c r="Q28" s="96">
        <v>0.2</v>
      </c>
      <c r="R28" s="96">
        <v>695.07937200413528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177.1</v>
      </c>
      <c r="I29" s="96">
        <v>1.3340607949997993E-2</v>
      </c>
      <c r="J29" s="96">
        <v>0.58952146531041127</v>
      </c>
      <c r="K29" s="96">
        <v>1</v>
      </c>
      <c r="L29" s="96">
        <v>44.19</v>
      </c>
      <c r="M29" s="96">
        <v>0.53821650614227845</v>
      </c>
      <c r="N29" s="23"/>
      <c r="P29" s="22"/>
      <c r="Q29" s="68">
        <v>0.21</v>
      </c>
      <c r="R29" s="68">
        <v>705.34473498025773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646.29999999999995</v>
      </c>
      <c r="I30" s="68">
        <v>5.5686586579570777E-2</v>
      </c>
      <c r="J30" s="68">
        <v>2.2079731578799811</v>
      </c>
      <c r="K30" s="68">
        <v>2</v>
      </c>
      <c r="L30" s="68">
        <v>39.65</v>
      </c>
      <c r="M30" s="68">
        <v>-0.14402978493676269</v>
      </c>
      <c r="N30" s="23"/>
      <c r="P30" s="22"/>
      <c r="Q30" s="96">
        <v>0.22</v>
      </c>
      <c r="R30" s="96">
        <v>715.67495563244847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726.07334896690668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736.58153197783315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747.22214395864694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-12.699673416494532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758.01584365899726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-13.033116062020241</v>
      </c>
      <c r="J35" s="96">
        <v>2</v>
      </c>
      <c r="K35" s="96">
        <v>0.66688529105141825</v>
      </c>
      <c r="L35" s="96">
        <v>3</v>
      </c>
      <c r="M35" s="96">
        <v>0.88096381433436455</v>
      </c>
      <c r="N35" s="23"/>
      <c r="P35" s="22"/>
      <c r="Q35" s="68">
        <v>0.27</v>
      </c>
      <c r="R35" s="68">
        <v>768.99605383096127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-15.721219272172782</v>
      </c>
      <c r="J36" s="68">
        <v>1</v>
      </c>
      <c r="K36" s="68">
        <v>6.0430917113564995</v>
      </c>
      <c r="L36" s="68">
        <v>4</v>
      </c>
      <c r="M36" s="68">
        <v>0.19595318785528837</v>
      </c>
      <c r="N36" s="23"/>
      <c r="P36" s="22"/>
      <c r="Q36" s="96">
        <v>0.28000000000000003</v>
      </c>
      <c r="R36" s="96">
        <v>780.1651731390632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791.54251594904849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803.1396554055691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815.0119072502456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827.15487941784261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839.59156388694078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852.3284579868573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865.4371965690799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878.92170819327453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892.88283793908192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907.30132141003264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922.10424518140735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937.35045134200607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953.16017495175026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969.57603955953175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986.70688177070508</v>
      </c>
      <c r="S51" s="23"/>
    </row>
    <row r="52" spans="1:19" s="14" customFormat="1" x14ac:dyDescent="0.25">
      <c r="B52" s="13"/>
      <c r="P52" s="22"/>
      <c r="Q52" s="96">
        <v>0.44</v>
      </c>
      <c r="R52" s="96">
        <v>1004.4107856981173</v>
      </c>
      <c r="S52" s="23"/>
    </row>
    <row r="53" spans="1:19" s="14" customFormat="1" x14ac:dyDescent="0.25">
      <c r="B53" s="13"/>
      <c r="P53" s="22"/>
      <c r="Q53" s="68">
        <v>0.45</v>
      </c>
      <c r="R53" s="68">
        <v>1022.6303117426077</v>
      </c>
      <c r="S53" s="23"/>
    </row>
    <row r="54" spans="1:19" s="14" customFormat="1" x14ac:dyDescent="0.25">
      <c r="P54" s="22"/>
      <c r="Q54" s="96">
        <v>0.46</v>
      </c>
      <c r="R54" s="96">
        <v>1041.8124518498937</v>
      </c>
      <c r="S54" s="23"/>
    </row>
    <row r="55" spans="1:19" s="14" customFormat="1" x14ac:dyDescent="0.25">
      <c r="P55" s="22"/>
      <c r="Q55" s="68">
        <v>0.47000000000000003</v>
      </c>
      <c r="R55" s="68">
        <v>1061.9431752924479</v>
      </c>
      <c r="S55" s="23"/>
    </row>
    <row r="56" spans="1:19" s="14" customFormat="1" x14ac:dyDescent="0.25">
      <c r="P56" s="22"/>
      <c r="Q56" s="96">
        <v>0.48</v>
      </c>
      <c r="R56" s="96">
        <v>1082.9965543768378</v>
      </c>
      <c r="S56" s="23"/>
    </row>
    <row r="57" spans="1:19" s="14" customFormat="1" x14ac:dyDescent="0.25">
      <c r="P57" s="22"/>
      <c r="Q57" s="68">
        <v>0.49</v>
      </c>
      <c r="R57" s="68">
        <v>1104.9458602388411</v>
      </c>
      <c r="S57" s="23"/>
    </row>
    <row r="58" spans="1:19" s="14" customFormat="1" x14ac:dyDescent="0.25">
      <c r="P58" s="22"/>
      <c r="Q58" s="96">
        <v>0.5</v>
      </c>
      <c r="R58" s="96">
        <v>1127.8738231635789</v>
      </c>
      <c r="S58" s="23"/>
    </row>
    <row r="59" spans="1:19" s="14" customFormat="1" x14ac:dyDescent="0.25">
      <c r="P59" s="22"/>
      <c r="Q59" s="68">
        <v>0.51</v>
      </c>
      <c r="R59" s="68">
        <v>1152.2195098912557</v>
      </c>
      <c r="S59" s="23"/>
    </row>
    <row r="60" spans="1:19" s="14" customFormat="1" x14ac:dyDescent="0.25">
      <c r="P60" s="22"/>
      <c r="Q60" s="96">
        <v>0.52</v>
      </c>
      <c r="R60" s="96">
        <v>1176.9948223058966</v>
      </c>
      <c r="S60" s="23"/>
    </row>
    <row r="61" spans="1:19" s="14" customFormat="1" x14ac:dyDescent="0.25">
      <c r="P61" s="22"/>
      <c r="Q61" s="68">
        <v>0.53</v>
      </c>
      <c r="R61" s="68">
        <v>1203.0734948058337</v>
      </c>
      <c r="S61" s="23"/>
    </row>
    <row r="62" spans="1:19" s="14" customFormat="1" x14ac:dyDescent="0.25">
      <c r="P62" s="22"/>
      <c r="Q62" s="96">
        <v>0.54</v>
      </c>
      <c r="R62" s="96">
        <v>1231.8044743534642</v>
      </c>
      <c r="S62" s="23"/>
    </row>
    <row r="63" spans="1:19" s="14" customFormat="1" x14ac:dyDescent="0.25">
      <c r="P63" s="22"/>
      <c r="Q63" s="68">
        <v>0.55000000000000004</v>
      </c>
      <c r="R63" s="68">
        <v>1261.7743905747484</v>
      </c>
      <c r="S63" s="23"/>
    </row>
    <row r="64" spans="1:19" s="14" customFormat="1" x14ac:dyDescent="0.25">
      <c r="P64" s="22"/>
      <c r="Q64" s="96">
        <v>0.56000000000000005</v>
      </c>
      <c r="R64" s="96">
        <v>1293.3789552250921</v>
      </c>
      <c r="S64" s="23"/>
    </row>
    <row r="65" spans="16:19" s="14" customFormat="1" x14ac:dyDescent="0.25">
      <c r="P65" s="22"/>
      <c r="Q65" s="68">
        <v>0.57000000000000006</v>
      </c>
      <c r="R65" s="68">
        <v>1326.8671436664813</v>
      </c>
      <c r="S65" s="23"/>
    </row>
    <row r="66" spans="16:19" s="14" customFormat="1" x14ac:dyDescent="0.25">
      <c r="P66" s="22"/>
      <c r="Q66" s="96">
        <v>0.57999999999999996</v>
      </c>
      <c r="R66" s="96">
        <v>1362.6473456615925</v>
      </c>
      <c r="S66" s="23"/>
    </row>
    <row r="67" spans="16:19" s="14" customFormat="1" x14ac:dyDescent="0.25">
      <c r="P67" s="22"/>
      <c r="Q67" s="68">
        <v>0.59</v>
      </c>
      <c r="R67" s="68">
        <v>1400.331643617307</v>
      </c>
      <c r="S67" s="23"/>
    </row>
    <row r="68" spans="16:19" s="14" customFormat="1" x14ac:dyDescent="0.25">
      <c r="P68" s="22"/>
      <c r="Q68" s="96">
        <v>0.6</v>
      </c>
      <c r="R68" s="96">
        <v>1437.5021733188923</v>
      </c>
      <c r="S68" s="23"/>
    </row>
    <row r="69" spans="16:19" s="14" customFormat="1" x14ac:dyDescent="0.25">
      <c r="P69" s="22"/>
      <c r="Q69" s="68">
        <v>0.61</v>
      </c>
      <c r="R69" s="68">
        <v>1471.2109824986505</v>
      </c>
      <c r="S69" s="23"/>
    </row>
    <row r="70" spans="16:19" s="14" customFormat="1" x14ac:dyDescent="0.25">
      <c r="P70" s="22"/>
      <c r="Q70" s="96">
        <v>0.62</v>
      </c>
      <c r="R70" s="96">
        <v>1503.0290523128749</v>
      </c>
      <c r="S70" s="23"/>
    </row>
    <row r="71" spans="16:19" s="14" customFormat="1" x14ac:dyDescent="0.25">
      <c r="P71" s="22"/>
      <c r="Q71" s="68">
        <v>0.63</v>
      </c>
      <c r="R71" s="68">
        <v>1534.112196288628</v>
      </c>
      <c r="S71" s="23"/>
    </row>
    <row r="72" spans="16:19" s="14" customFormat="1" x14ac:dyDescent="0.25">
      <c r="P72" s="22"/>
      <c r="Q72" s="96">
        <v>0.64</v>
      </c>
      <c r="R72" s="96">
        <v>1564.9726072567992</v>
      </c>
      <c r="S72" s="23"/>
    </row>
    <row r="73" spans="16:19" s="14" customFormat="1" x14ac:dyDescent="0.25">
      <c r="P73" s="22"/>
      <c r="Q73" s="68">
        <v>0.65</v>
      </c>
      <c r="R73" s="68">
        <v>1596.0981279705256</v>
      </c>
      <c r="S73" s="23"/>
    </row>
    <row r="74" spans="16:19" s="14" customFormat="1" x14ac:dyDescent="0.25">
      <c r="P74" s="22"/>
      <c r="Q74" s="96">
        <v>0.66</v>
      </c>
      <c r="R74" s="96">
        <v>65535</v>
      </c>
      <c r="S74" s="23"/>
    </row>
    <row r="75" spans="16:19" s="14" customFormat="1" x14ac:dyDescent="0.25">
      <c r="P75" s="22"/>
      <c r="Q75" s="68">
        <v>0.67</v>
      </c>
      <c r="R75" s="68">
        <v>65535</v>
      </c>
      <c r="S75" s="23"/>
    </row>
    <row r="76" spans="16:19" s="14" customFormat="1" x14ac:dyDescent="0.25">
      <c r="P76" s="22"/>
      <c r="Q76" s="96">
        <v>0.68</v>
      </c>
      <c r="R76" s="96">
        <v>65535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B525150D-E65F-4902-910A-4C6AE7EE3A73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91149-54EF-4973-B941-D0C6A04C4184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197</v>
      </c>
      <c r="E9" s="23"/>
      <c r="G9" s="22"/>
      <c r="H9" s="104" t="s">
        <v>34</v>
      </c>
      <c r="I9" s="105">
        <v>1261.3111156463622</v>
      </c>
      <c r="J9" s="21"/>
      <c r="K9" s="21"/>
      <c r="L9" s="21"/>
      <c r="M9" s="21"/>
      <c r="N9" s="23"/>
      <c r="P9" s="22"/>
      <c r="Q9" s="68">
        <v>0.01</v>
      </c>
      <c r="R9" s="68">
        <v>420.10701742186973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541.93173204263906</v>
      </c>
      <c r="J10" s="21"/>
      <c r="K10" s="21"/>
      <c r="L10" s="21"/>
      <c r="M10" s="21"/>
      <c r="N10" s="23"/>
      <c r="P10" s="22"/>
      <c r="Q10" s="96">
        <v>0.02</v>
      </c>
      <c r="R10" s="96">
        <v>468.05119350629082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501.79185911087819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28.103665452187293</v>
      </c>
      <c r="J12" s="21"/>
      <c r="K12" s="21"/>
      <c r="L12" s="21"/>
      <c r="M12" s="21"/>
      <c r="N12" s="23"/>
      <c r="P12" s="22"/>
      <c r="Q12" s="96">
        <v>0.04</v>
      </c>
      <c r="R12" s="96">
        <v>524.513074288437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0.97686666065157424</v>
      </c>
      <c r="J13" s="21"/>
      <c r="K13" s="21"/>
      <c r="L13" s="21"/>
      <c r="M13" s="21"/>
      <c r="N13" s="23"/>
      <c r="P13" s="22"/>
      <c r="Q13" s="68">
        <v>0.05</v>
      </c>
      <c r="R13" s="68">
        <v>541.93173204263906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4</v>
      </c>
      <c r="J14" s="21"/>
      <c r="K14" s="21"/>
      <c r="L14" s="21"/>
      <c r="M14" s="21"/>
      <c r="N14" s="23"/>
      <c r="P14" s="22"/>
      <c r="Q14" s="96">
        <v>0.06</v>
      </c>
      <c r="R14" s="96">
        <v>556.75035449343011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0.46446690425379245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569.98781066146114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1.8452508699404231E-4</v>
      </c>
      <c r="J16" s="21"/>
      <c r="K16" s="21"/>
      <c r="L16" s="21"/>
      <c r="M16" s="21"/>
      <c r="N16" s="23"/>
      <c r="P16" s="22"/>
      <c r="Q16" s="96">
        <v>0.08</v>
      </c>
      <c r="R16" s="96">
        <v>582.30811957393541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593.88245211274671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604.82720904525672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5</v>
      </c>
      <c r="J19" s="107"/>
      <c r="K19" s="21"/>
      <c r="L19" s="21"/>
      <c r="M19" s="21"/>
      <c r="N19" s="23"/>
      <c r="P19" s="22"/>
      <c r="Q19" s="68">
        <v>0.11</v>
      </c>
      <c r="R19" s="68">
        <v>615.35128396669461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625.53084189091692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 t="s">
        <v>187</v>
      </c>
      <c r="J21" s="21"/>
      <c r="K21" s="21"/>
      <c r="L21" s="21"/>
      <c r="M21" s="21"/>
      <c r="N21" s="23"/>
      <c r="P21" s="22"/>
      <c r="Q21" s="68">
        <v>0.13</v>
      </c>
      <c r="R21" s="68">
        <v>635.56258189476353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8.35325404977778E-5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645.40881971474653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187</v>
      </c>
      <c r="J23" s="21"/>
      <c r="K23" s="21"/>
      <c r="L23" s="21"/>
      <c r="M23" s="21"/>
      <c r="N23" s="23"/>
      <c r="P23" s="22"/>
      <c r="Q23" s="68">
        <v>0.15</v>
      </c>
      <c r="R23" s="68">
        <v>655.10152093764009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200</v>
      </c>
      <c r="I24" s="96" t="s">
        <v>187</v>
      </c>
      <c r="J24" s="21"/>
      <c r="K24" s="21"/>
      <c r="L24" s="21"/>
      <c r="M24" s="21"/>
      <c r="N24" s="23"/>
      <c r="P24" s="22"/>
      <c r="Q24" s="96">
        <v>0.16</v>
      </c>
      <c r="R24" s="96">
        <v>664.58939545218482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 t="s">
        <v>201</v>
      </c>
      <c r="I25" s="68" t="s">
        <v>187</v>
      </c>
      <c r="J25" s="21"/>
      <c r="K25" s="21"/>
      <c r="L25" s="21"/>
      <c r="M25" s="21"/>
      <c r="N25" s="23"/>
      <c r="P25" s="22"/>
      <c r="Q25" s="68">
        <v>0.17</v>
      </c>
      <c r="R25" s="68">
        <v>673.87581900763098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40"/>
      <c r="I26" s="40"/>
      <c r="J26" s="40"/>
      <c r="K26" s="21"/>
      <c r="L26" s="21"/>
      <c r="M26" s="21"/>
      <c r="N26" s="23"/>
      <c r="P26" s="22"/>
      <c r="Q26" s="96">
        <v>0.18</v>
      </c>
      <c r="R26" s="96">
        <v>682.87055060938576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83" t="s">
        <v>53</v>
      </c>
      <c r="I27" s="83"/>
      <c r="J27" s="41"/>
      <c r="K27" s="41"/>
      <c r="L27" s="41"/>
      <c r="M27" s="41"/>
      <c r="N27" s="23"/>
      <c r="P27" s="22"/>
      <c r="Q27" s="68">
        <v>0.19</v>
      </c>
      <c r="R27" s="68">
        <v>691.36003817747837</v>
      </c>
      <c r="S27" s="23"/>
    </row>
    <row r="28" spans="2:19" s="14" customFormat="1" ht="30" x14ac:dyDescent="0.25">
      <c r="B28" s="13"/>
      <c r="C28" s="35"/>
      <c r="D28" s="35"/>
      <c r="E28" s="35"/>
      <c r="F28" s="13"/>
      <c r="G28" s="22"/>
      <c r="H28" s="42" t="s">
        <v>41</v>
      </c>
      <c r="I28" s="42" t="s">
        <v>47</v>
      </c>
      <c r="J28" s="43" t="s">
        <v>43</v>
      </c>
      <c r="K28" s="43" t="s">
        <v>44</v>
      </c>
      <c r="L28" s="43" t="s">
        <v>45</v>
      </c>
      <c r="M28" s="43" t="s">
        <v>46</v>
      </c>
      <c r="N28" s="23"/>
      <c r="P28" s="22"/>
      <c r="Q28" s="96">
        <v>0.2</v>
      </c>
      <c r="R28" s="96">
        <v>699.40028262486533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0</v>
      </c>
      <c r="I29" s="68">
        <v>1.5229979512760349E-8</v>
      </c>
      <c r="J29" s="68">
        <v>6.5534601843407787E-7</v>
      </c>
      <c r="K29" s="68">
        <v>0</v>
      </c>
      <c r="L29" s="68">
        <v>43.03</v>
      </c>
      <c r="M29" s="68">
        <v>-8.095344516541494E-4</v>
      </c>
      <c r="N29" s="34"/>
      <c r="P29" s="22"/>
      <c r="Q29" s="68">
        <v>0.21</v>
      </c>
      <c r="R29" s="68">
        <v>706.83962338765491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17.2</v>
      </c>
      <c r="I30" s="96">
        <v>1.4357432595968021E-3</v>
      </c>
      <c r="J30" s="96">
        <v>5.8779329047893077E-2</v>
      </c>
      <c r="K30" s="96">
        <v>0</v>
      </c>
      <c r="L30" s="96">
        <v>40.94</v>
      </c>
      <c r="M30" s="96">
        <v>-0.24261871818322536</v>
      </c>
      <c r="N30" s="23"/>
      <c r="P30" s="22"/>
      <c r="Q30" s="96">
        <v>0.22</v>
      </c>
      <c r="R30" s="96">
        <v>713.32667821434586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59.5</v>
      </c>
      <c r="I31" s="68">
        <v>4.9578703763359065E-3</v>
      </c>
      <c r="J31" s="68">
        <v>0.20823055580610808</v>
      </c>
      <c r="K31" s="68">
        <v>0</v>
      </c>
      <c r="L31" s="68">
        <v>42</v>
      </c>
      <c r="M31" s="68">
        <v>-0.45745828205395861</v>
      </c>
      <c r="N31" s="23"/>
      <c r="P31" s="22"/>
      <c r="Q31" s="68">
        <v>0.23</v>
      </c>
      <c r="R31" s="68">
        <v>719.00988655979199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96">
        <v>177.1</v>
      </c>
      <c r="I32" s="96">
        <v>1.4684740046532025E-2</v>
      </c>
      <c r="J32" s="96">
        <v>0.64891866265625009</v>
      </c>
      <c r="K32" s="96">
        <v>1</v>
      </c>
      <c r="L32" s="96">
        <v>44.19</v>
      </c>
      <c r="M32" s="96">
        <v>0.43906114668747959</v>
      </c>
      <c r="N32" s="23"/>
      <c r="P32" s="22"/>
      <c r="Q32" s="96">
        <v>0.24</v>
      </c>
      <c r="R32" s="96">
        <v>724.53726496174932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>
        <v>646.29999999999995</v>
      </c>
      <c r="I33" s="68">
        <v>5.2555667901035046E-2</v>
      </c>
      <c r="J33" s="68">
        <v>2.0838322322760394</v>
      </c>
      <c r="K33" s="68">
        <v>2</v>
      </c>
      <c r="L33" s="68">
        <v>39.65</v>
      </c>
      <c r="M33" s="68">
        <v>-5.966268636768763E-2</v>
      </c>
      <c r="N33" s="23"/>
      <c r="P33" s="22"/>
      <c r="Q33" s="68">
        <v>0.25</v>
      </c>
      <c r="R33" s="68">
        <v>730.48666578118184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40"/>
      <c r="I34" s="40"/>
      <c r="J34" s="40"/>
      <c r="K34" s="40"/>
      <c r="L34" s="40"/>
      <c r="M34" s="40"/>
      <c r="N34" s="23"/>
      <c r="P34" s="22"/>
      <c r="Q34" s="96">
        <v>0.26</v>
      </c>
      <c r="R34" s="96">
        <v>736.11914046165066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83" t="s">
        <v>111</v>
      </c>
      <c r="I35" s="83"/>
      <c r="J35" s="40"/>
      <c r="K35" s="40"/>
      <c r="L35" s="40"/>
      <c r="M35" s="40"/>
      <c r="N35" s="23"/>
      <c r="P35" s="22"/>
      <c r="Q35" s="68">
        <v>0.27</v>
      </c>
      <c r="R35" s="68">
        <v>742.05776839350483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108" t="s">
        <v>31</v>
      </c>
      <c r="I36" s="108" t="s">
        <v>90</v>
      </c>
      <c r="J36" s="108" t="s">
        <v>52</v>
      </c>
      <c r="K36" s="108" t="s">
        <v>91</v>
      </c>
      <c r="L36" s="108" t="s">
        <v>92</v>
      </c>
      <c r="M36" s="108" t="s">
        <v>93</v>
      </c>
      <c r="N36" s="23"/>
      <c r="P36" s="22"/>
      <c r="Q36" s="96">
        <v>0.28000000000000003</v>
      </c>
      <c r="R36" s="96">
        <v>749.63156266117903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182</v>
      </c>
      <c r="I37" s="68">
        <v>-12.699673416494532</v>
      </c>
      <c r="J37" s="68">
        <v>5</v>
      </c>
      <c r="K37" s="68" t="s">
        <v>183</v>
      </c>
      <c r="L37" s="68" t="s">
        <v>183</v>
      </c>
      <c r="M37" s="68" t="s">
        <v>183</v>
      </c>
      <c r="N37" s="23"/>
      <c r="P37" s="22"/>
      <c r="Q37" s="68">
        <v>0.28999999999999998</v>
      </c>
      <c r="R37" s="68">
        <v>760.19630060575867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96" t="s">
        <v>184</v>
      </c>
      <c r="I38" s="96">
        <v>-13.051832726093647</v>
      </c>
      <c r="J38" s="96">
        <v>1</v>
      </c>
      <c r="K38" s="96">
        <v>0.70431861919822936</v>
      </c>
      <c r="L38" s="96">
        <v>4</v>
      </c>
      <c r="M38" s="96">
        <v>0.95079528130518731</v>
      </c>
      <c r="N38" s="23"/>
      <c r="P38" s="22"/>
      <c r="Q38" s="96">
        <v>0.3</v>
      </c>
      <c r="R38" s="96">
        <v>771.94228709696449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68" t="s">
        <v>185</v>
      </c>
      <c r="I39" s="68">
        <v>-15.721219272172782</v>
      </c>
      <c r="J39" s="68">
        <v>1</v>
      </c>
      <c r="K39" s="68">
        <v>6.0430917113564995</v>
      </c>
      <c r="L39" s="68">
        <v>4</v>
      </c>
      <c r="M39" s="68">
        <v>0.19595318785528837</v>
      </c>
      <c r="N39" s="23"/>
      <c r="P39" s="22"/>
      <c r="Q39" s="68">
        <v>0.31</v>
      </c>
      <c r="R39" s="68">
        <v>780.85009570680108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22"/>
      <c r="H40" s="40"/>
      <c r="I40" s="40"/>
      <c r="J40" s="40"/>
      <c r="K40" s="40"/>
      <c r="L40" s="40"/>
      <c r="M40" s="40"/>
      <c r="N40" s="23"/>
      <c r="P40" s="22"/>
      <c r="Q40" s="96">
        <v>0.32</v>
      </c>
      <c r="R40" s="96">
        <v>787.34021094897093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G41" s="45"/>
      <c r="H41" s="46"/>
      <c r="I41" s="45"/>
      <c r="J41" s="45"/>
      <c r="K41" s="45"/>
      <c r="L41" s="45"/>
      <c r="M41" s="45"/>
      <c r="N41" s="45"/>
      <c r="P41" s="22"/>
      <c r="Q41" s="68">
        <v>0.33</v>
      </c>
      <c r="R41" s="68">
        <v>793.91331698086481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9"/>
      <c r="M42" s="13"/>
      <c r="N42" s="13"/>
      <c r="P42" s="22"/>
      <c r="Q42" s="96">
        <v>0.34</v>
      </c>
      <c r="R42" s="96">
        <v>802.82510980491679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M43" s="13"/>
      <c r="N43" s="13"/>
      <c r="P43" s="22"/>
      <c r="Q43" s="68">
        <v>0.35000000000000003</v>
      </c>
      <c r="R43" s="68">
        <v>813.47578550079197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I44" s="13"/>
      <c r="J44" s="13"/>
      <c r="K44" s="13"/>
      <c r="L44" s="13"/>
      <c r="M44" s="13"/>
      <c r="N44" s="13"/>
      <c r="P44" s="22"/>
      <c r="Q44" s="96">
        <v>0.36</v>
      </c>
      <c r="R44" s="96">
        <v>825.10518215057641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30"/>
      <c r="I45" s="13"/>
      <c r="J45" s="13"/>
      <c r="K45" s="13"/>
      <c r="L45" s="13"/>
      <c r="M45" s="13"/>
      <c r="N45" s="13"/>
      <c r="P45" s="22"/>
      <c r="Q45" s="68">
        <v>0.37</v>
      </c>
      <c r="R45" s="68">
        <v>837.48989272981294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850.90481718924559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862.46942817620891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905.22207600216484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923.15740880801229</v>
      </c>
      <c r="S49" s="23"/>
    </row>
    <row r="50" spans="1:19" s="14" customFormat="1" x14ac:dyDescent="0.25">
      <c r="B50" s="13"/>
      <c r="C50" s="13"/>
      <c r="D50" s="13"/>
      <c r="E50" s="13"/>
      <c r="H50" s="28"/>
      <c r="O50" s="13"/>
      <c r="P50" s="22"/>
      <c r="Q50" s="96">
        <v>0.42</v>
      </c>
      <c r="R50" s="96">
        <v>936.41461804659707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950.52428840172468</v>
      </c>
      <c r="S51" s="23"/>
    </row>
    <row r="52" spans="1:19" s="14" customFormat="1" x14ac:dyDescent="0.25">
      <c r="B52" s="13"/>
      <c r="P52" s="22"/>
      <c r="Q52" s="96">
        <v>0.44</v>
      </c>
      <c r="R52" s="96">
        <v>994.48279911548457</v>
      </c>
      <c r="S52" s="23"/>
    </row>
    <row r="53" spans="1:19" s="14" customFormat="1" x14ac:dyDescent="0.25">
      <c r="B53" s="13"/>
      <c r="P53" s="22"/>
      <c r="Q53" s="68">
        <v>0.45</v>
      </c>
      <c r="R53" s="68">
        <v>1012.1095423334907</v>
      </c>
      <c r="S53" s="23"/>
    </row>
    <row r="54" spans="1:19" s="14" customFormat="1" x14ac:dyDescent="0.25">
      <c r="P54" s="22"/>
      <c r="Q54" s="96">
        <v>0.46</v>
      </c>
      <c r="R54" s="96">
        <v>1064.5724616230743</v>
      </c>
      <c r="S54" s="23"/>
    </row>
    <row r="55" spans="1:19" s="14" customFormat="1" x14ac:dyDescent="0.25">
      <c r="P55" s="22"/>
      <c r="Q55" s="68">
        <v>0.47000000000000003</v>
      </c>
      <c r="R55" s="68">
        <v>1112.7674896634344</v>
      </c>
      <c r="S55" s="23"/>
    </row>
    <row r="56" spans="1:19" s="14" customFormat="1" x14ac:dyDescent="0.25">
      <c r="P56" s="22"/>
      <c r="Q56" s="96">
        <v>0.48</v>
      </c>
      <c r="R56" s="96">
        <v>1174.3674920437527</v>
      </c>
      <c r="S56" s="23"/>
    </row>
    <row r="57" spans="1:19" s="14" customFormat="1" x14ac:dyDescent="0.25">
      <c r="P57" s="22"/>
      <c r="Q57" s="68">
        <v>0.49</v>
      </c>
      <c r="R57" s="68">
        <v>1229.2732770419982</v>
      </c>
      <c r="S57" s="23"/>
    </row>
    <row r="58" spans="1:19" s="14" customFormat="1" x14ac:dyDescent="0.25">
      <c r="P58" s="22"/>
      <c r="Q58" s="96">
        <v>0.5</v>
      </c>
      <c r="R58" s="96">
        <v>1261.3111156463629</v>
      </c>
      <c r="S58" s="23"/>
    </row>
    <row r="59" spans="1:19" s="14" customFormat="1" x14ac:dyDescent="0.25">
      <c r="P59" s="22"/>
      <c r="Q59" s="68">
        <v>0.51</v>
      </c>
      <c r="R59" s="68">
        <v>1282.275787557842</v>
      </c>
      <c r="S59" s="23"/>
    </row>
    <row r="60" spans="1:19" s="14" customFormat="1" x14ac:dyDescent="0.25">
      <c r="P60" s="22"/>
      <c r="Q60" s="96">
        <v>0.52</v>
      </c>
      <c r="R60" s="96">
        <v>1298.5192180447216</v>
      </c>
      <c r="S60" s="23"/>
    </row>
    <row r="61" spans="1:19" s="14" customFormat="1" x14ac:dyDescent="0.25">
      <c r="P61" s="22"/>
      <c r="Q61" s="68">
        <v>0.53</v>
      </c>
      <c r="R61" s="68">
        <v>1317.8846163750961</v>
      </c>
      <c r="S61" s="23"/>
    </row>
    <row r="62" spans="1:19" s="14" customFormat="1" x14ac:dyDescent="0.25">
      <c r="P62" s="22"/>
      <c r="Q62" s="96">
        <v>0.54</v>
      </c>
      <c r="R62" s="96">
        <v>1337.680694409052</v>
      </c>
      <c r="S62" s="23"/>
    </row>
    <row r="63" spans="1:19" s="14" customFormat="1" x14ac:dyDescent="0.25">
      <c r="P63" s="22"/>
      <c r="Q63" s="68">
        <v>0.55000000000000004</v>
      </c>
      <c r="R63" s="68">
        <v>1357.7794534643058</v>
      </c>
      <c r="S63" s="23"/>
    </row>
    <row r="64" spans="1:19" s="14" customFormat="1" x14ac:dyDescent="0.25">
      <c r="P64" s="22"/>
      <c r="Q64" s="96">
        <v>0.56000000000000005</v>
      </c>
      <c r="R64" s="96">
        <v>1378.2463115494766</v>
      </c>
      <c r="S64" s="23"/>
    </row>
    <row r="65" spans="16:19" s="14" customFormat="1" x14ac:dyDescent="0.25">
      <c r="P65" s="22"/>
      <c r="Q65" s="68">
        <v>0.57000000000000006</v>
      </c>
      <c r="R65" s="68">
        <v>1399.0556342946763</v>
      </c>
      <c r="S65" s="23"/>
    </row>
    <row r="66" spans="16:19" s="14" customFormat="1" x14ac:dyDescent="0.25">
      <c r="P66" s="22"/>
      <c r="Q66" s="96">
        <v>0.57999999999999996</v>
      </c>
      <c r="R66" s="96">
        <v>1420.3758608688013</v>
      </c>
      <c r="S66" s="23"/>
    </row>
    <row r="67" spans="16:19" s="14" customFormat="1" x14ac:dyDescent="0.25">
      <c r="P67" s="22"/>
      <c r="Q67" s="68">
        <v>0.59</v>
      </c>
      <c r="R67" s="68">
        <v>1442.3333480750464</v>
      </c>
      <c r="S67" s="23"/>
    </row>
    <row r="68" spans="16:19" s="14" customFormat="1" x14ac:dyDescent="0.25">
      <c r="P68" s="22"/>
      <c r="Q68" s="96">
        <v>0.6</v>
      </c>
      <c r="R68" s="96">
        <v>1465.0098472605146</v>
      </c>
      <c r="S68" s="23"/>
    </row>
    <row r="69" spans="16:19" s="14" customFormat="1" x14ac:dyDescent="0.25">
      <c r="P69" s="22"/>
      <c r="Q69" s="68">
        <v>0.61</v>
      </c>
      <c r="R69" s="68">
        <v>1488.5225006215881</v>
      </c>
      <c r="S69" s="23"/>
    </row>
    <row r="70" spans="16:19" s="14" customFormat="1" x14ac:dyDescent="0.25">
      <c r="P70" s="22"/>
      <c r="Q70" s="96">
        <v>0.62</v>
      </c>
      <c r="R70" s="96">
        <v>1512.7306862516439</v>
      </c>
      <c r="S70" s="23"/>
    </row>
    <row r="71" spans="16:19" s="14" customFormat="1" x14ac:dyDescent="0.25">
      <c r="P71" s="22"/>
      <c r="Q71" s="68">
        <v>0.63</v>
      </c>
      <c r="R71" s="68">
        <v>1537.5767667728176</v>
      </c>
      <c r="S71" s="23"/>
    </row>
    <row r="72" spans="16:19" s="14" customFormat="1" x14ac:dyDescent="0.25">
      <c r="P72" s="22"/>
      <c r="Q72" s="96">
        <v>0.64</v>
      </c>
      <c r="R72" s="96">
        <v>1563.2854868231973</v>
      </c>
      <c r="S72" s="23"/>
    </row>
    <row r="73" spans="16:19" s="14" customFormat="1" x14ac:dyDescent="0.25">
      <c r="P73" s="22"/>
      <c r="Q73" s="68">
        <v>0.65</v>
      </c>
      <c r="R73" s="68">
        <v>1589.8290776068948</v>
      </c>
      <c r="S73" s="23"/>
    </row>
    <row r="74" spans="16:19" s="14" customFormat="1" x14ac:dyDescent="0.25">
      <c r="P74" s="22"/>
      <c r="Q74" s="96">
        <v>0.66</v>
      </c>
      <c r="R74" s="96">
        <v>65535</v>
      </c>
      <c r="S74" s="23"/>
    </row>
    <row r="75" spans="16:19" s="14" customFormat="1" x14ac:dyDescent="0.25">
      <c r="P75" s="22"/>
      <c r="Q75" s="68">
        <v>0.67</v>
      </c>
      <c r="R75" s="68">
        <v>65535</v>
      </c>
      <c r="S75" s="23"/>
    </row>
    <row r="76" spans="16:19" s="14" customFormat="1" x14ac:dyDescent="0.25">
      <c r="P76" s="22"/>
      <c r="Q76" s="96">
        <v>0.68</v>
      </c>
      <c r="R76" s="96">
        <v>65535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H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G234" s="14"/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7:I27"/>
    <mergeCell ref="H35:I35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AE27B3E7-FD42-41AC-8482-EE982D84353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9E13-7C05-4996-A47B-4C85F14D3091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202</v>
      </c>
      <c r="E9" s="23"/>
      <c r="G9" s="22"/>
      <c r="H9" s="104" t="s">
        <v>34</v>
      </c>
      <c r="I9" s="105">
        <v>1261.3111156463622</v>
      </c>
      <c r="J9" s="21"/>
      <c r="K9" s="21"/>
      <c r="L9" s="21"/>
      <c r="M9" s="21"/>
      <c r="N9" s="23"/>
      <c r="P9" s="22"/>
      <c r="Q9" s="68">
        <v>0.01</v>
      </c>
      <c r="R9" s="68">
        <v>420.11407103500068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541.91932845529948</v>
      </c>
      <c r="J10" s="21"/>
      <c r="K10" s="21"/>
      <c r="L10" s="21"/>
      <c r="M10" s="21"/>
      <c r="N10" s="23"/>
      <c r="P10" s="22"/>
      <c r="Q10" s="96">
        <v>0.02</v>
      </c>
      <c r="R10" s="96">
        <v>468.06756974428254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501.76618759923889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28.103665452187286</v>
      </c>
      <c r="J12" s="21"/>
      <c r="K12" s="21"/>
      <c r="L12" s="21"/>
      <c r="M12" s="21"/>
      <c r="N12" s="23"/>
      <c r="P12" s="22"/>
      <c r="Q12" s="96">
        <v>0.04</v>
      </c>
      <c r="R12" s="96">
        <v>524.51272266636477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0.97686666009814249</v>
      </c>
      <c r="J13" s="21"/>
      <c r="K13" s="21"/>
      <c r="L13" s="21"/>
      <c r="M13" s="21"/>
      <c r="N13" s="23"/>
      <c r="P13" s="22"/>
      <c r="Q13" s="68">
        <v>0.05</v>
      </c>
      <c r="R13" s="68">
        <v>541.91932845529936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4</v>
      </c>
      <c r="J14" s="21"/>
      <c r="K14" s="21"/>
      <c r="L14" s="21"/>
      <c r="M14" s="21"/>
      <c r="N14" s="23"/>
      <c r="P14" s="22"/>
      <c r="Q14" s="96">
        <v>0.06</v>
      </c>
      <c r="R14" s="96">
        <v>556.78822809692485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0.46446691026590314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570.04642719530614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1.8452931045113768E-4</v>
      </c>
      <c r="J16" s="21"/>
      <c r="K16" s="21"/>
      <c r="L16" s="21"/>
      <c r="M16" s="21"/>
      <c r="N16" s="23"/>
      <c r="P16" s="22"/>
      <c r="Q16" s="96">
        <v>0.08</v>
      </c>
      <c r="R16" s="96">
        <v>582.34648691495215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593.8642572917438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604.7266532582463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4</v>
      </c>
      <c r="J19" s="107"/>
      <c r="K19" s="21"/>
      <c r="L19" s="21"/>
      <c r="M19" s="21"/>
      <c r="N19" s="23"/>
      <c r="P19" s="22"/>
      <c r="Q19" s="68">
        <v>0.11</v>
      </c>
      <c r="R19" s="68">
        <v>615.30519787340052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625.58183537117543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 t="s">
        <v>187</v>
      </c>
      <c r="J21" s="21"/>
      <c r="K21" s="21"/>
      <c r="L21" s="21"/>
      <c r="M21" s="21"/>
      <c r="N21" s="23"/>
      <c r="P21" s="22"/>
      <c r="Q21" s="68">
        <v>0.13</v>
      </c>
      <c r="R21" s="68">
        <v>635.38331245330312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8.3532539401774006E-5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645.34778387805818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187</v>
      </c>
      <c r="J23" s="21"/>
      <c r="K23" s="21"/>
      <c r="L23" s="21"/>
      <c r="M23" s="21"/>
      <c r="N23" s="23"/>
      <c r="P23" s="22"/>
      <c r="Q23" s="68">
        <v>0.15</v>
      </c>
      <c r="R23" s="68">
        <v>656.55062928214113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200</v>
      </c>
      <c r="I24" s="96" t="s">
        <v>187</v>
      </c>
      <c r="J24" s="21"/>
      <c r="K24" s="21"/>
      <c r="L24" s="21"/>
      <c r="M24" s="21"/>
      <c r="N24" s="23"/>
      <c r="P24" s="22"/>
      <c r="Q24" s="96">
        <v>0.16</v>
      </c>
      <c r="R24" s="96">
        <v>667.35779912929581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40"/>
      <c r="I25" s="40"/>
      <c r="J25" s="40"/>
      <c r="K25" s="21"/>
      <c r="L25" s="21"/>
      <c r="M25" s="21"/>
      <c r="N25" s="23"/>
      <c r="P25" s="22"/>
      <c r="Q25" s="68">
        <v>0.17</v>
      </c>
      <c r="R25" s="68">
        <v>676.76452495288277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83" t="s">
        <v>53</v>
      </c>
      <c r="I26" s="83"/>
      <c r="J26" s="41"/>
      <c r="K26" s="41"/>
      <c r="L26" s="41"/>
      <c r="M26" s="41"/>
      <c r="N26" s="23"/>
      <c r="P26" s="22"/>
      <c r="Q26" s="96">
        <v>0.18</v>
      </c>
      <c r="R26" s="96">
        <v>685.53308527844342</v>
      </c>
      <c r="S26" s="23"/>
    </row>
    <row r="27" spans="2:19" s="14" customFormat="1" ht="30" x14ac:dyDescent="0.25">
      <c r="B27" s="13"/>
      <c r="C27" s="35"/>
      <c r="D27" s="35"/>
      <c r="E27" s="35"/>
      <c r="F27" s="13"/>
      <c r="G27" s="22"/>
      <c r="H27" s="42" t="s">
        <v>41</v>
      </c>
      <c r="I27" s="42" t="s">
        <v>47</v>
      </c>
      <c r="J27" s="43" t="s">
        <v>43</v>
      </c>
      <c r="K27" s="43" t="s">
        <v>44</v>
      </c>
      <c r="L27" s="43" t="s">
        <v>45</v>
      </c>
      <c r="M27" s="43" t="s">
        <v>46</v>
      </c>
      <c r="N27" s="23"/>
      <c r="P27" s="22"/>
      <c r="Q27" s="68">
        <v>0.19</v>
      </c>
      <c r="R27" s="68">
        <v>693.88808420716884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0</v>
      </c>
      <c r="I28" s="68">
        <v>1.5229979512760349E-8</v>
      </c>
      <c r="J28" s="68">
        <v>6.5534601843407787E-7</v>
      </c>
      <c r="K28" s="68">
        <v>0</v>
      </c>
      <c r="L28" s="68">
        <v>43.03</v>
      </c>
      <c r="M28" s="68">
        <v>-8.095344516541494E-4</v>
      </c>
      <c r="N28" s="34"/>
      <c r="P28" s="22"/>
      <c r="Q28" s="96">
        <v>0.2</v>
      </c>
      <c r="R28" s="96">
        <v>701.85936500925141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17.2</v>
      </c>
      <c r="I29" s="96">
        <v>1.4357432407726379E-3</v>
      </c>
      <c r="J29" s="96">
        <v>5.8779328277231792E-2</v>
      </c>
      <c r="K29" s="96">
        <v>0</v>
      </c>
      <c r="L29" s="96">
        <v>40.94</v>
      </c>
      <c r="M29" s="96">
        <v>-0.24261871659044015</v>
      </c>
      <c r="N29" s="23"/>
      <c r="P29" s="22"/>
      <c r="Q29" s="68">
        <v>0.21</v>
      </c>
      <c r="R29" s="68">
        <v>709.93909123347862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59.5</v>
      </c>
      <c r="I30" s="68">
        <v>4.9578703114469243E-3</v>
      </c>
      <c r="J30" s="68">
        <v>0.20823055308077082</v>
      </c>
      <c r="K30" s="68">
        <v>0</v>
      </c>
      <c r="L30" s="68">
        <v>42</v>
      </c>
      <c r="M30" s="68">
        <v>-0.45745827904541836</v>
      </c>
      <c r="N30" s="23"/>
      <c r="P30" s="22"/>
      <c r="Q30" s="96">
        <v>0.22</v>
      </c>
      <c r="R30" s="96">
        <v>718.08166049730426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96">
        <v>177.1</v>
      </c>
      <c r="I31" s="96">
        <v>1.4684739855280125E-2</v>
      </c>
      <c r="J31" s="96">
        <v>0.64891865420482864</v>
      </c>
      <c r="K31" s="96">
        <v>1</v>
      </c>
      <c r="L31" s="96">
        <v>44.19</v>
      </c>
      <c r="M31" s="96">
        <v>0.43906116007332169</v>
      </c>
      <c r="N31" s="23"/>
      <c r="P31" s="22"/>
      <c r="Q31" s="68">
        <v>0.23</v>
      </c>
      <c r="R31" s="68">
        <v>726.31776056652325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68">
        <v>646.29999999999995</v>
      </c>
      <c r="I32" s="68">
        <v>5.2555667229915455E-2</v>
      </c>
      <c r="J32" s="68">
        <v>2.0838322056661478</v>
      </c>
      <c r="K32" s="68">
        <v>2</v>
      </c>
      <c r="L32" s="68">
        <v>39.65</v>
      </c>
      <c r="M32" s="68">
        <v>-5.9662667789460132E-2</v>
      </c>
      <c r="N32" s="23"/>
      <c r="P32" s="22"/>
      <c r="Q32" s="96">
        <v>0.24</v>
      </c>
      <c r="R32" s="96">
        <v>734.73747738127292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40"/>
      <c r="I33" s="40"/>
      <c r="J33" s="40"/>
      <c r="K33" s="40"/>
      <c r="L33" s="40"/>
      <c r="M33" s="40"/>
      <c r="N33" s="23"/>
      <c r="P33" s="22"/>
      <c r="Q33" s="68">
        <v>0.25</v>
      </c>
      <c r="R33" s="68">
        <v>743.30436309154493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83" t="s">
        <v>111</v>
      </c>
      <c r="I34" s="83"/>
      <c r="J34" s="40"/>
      <c r="K34" s="40"/>
      <c r="L34" s="40"/>
      <c r="M34" s="40"/>
      <c r="N34" s="23"/>
      <c r="P34" s="22"/>
      <c r="Q34" s="96">
        <v>0.26</v>
      </c>
      <c r="R34" s="96">
        <v>752.08290773895942</v>
      </c>
      <c r="S34" s="23"/>
    </row>
    <row r="35" spans="1:19" s="14" customFormat="1" ht="23.25" x14ac:dyDescent="0.35">
      <c r="A35" s="13"/>
      <c r="C35" s="13"/>
      <c r="D35" s="82"/>
      <c r="E35" s="82"/>
      <c r="F35" s="13"/>
      <c r="G35" s="22"/>
      <c r="H35" s="108" t="s">
        <v>31</v>
      </c>
      <c r="I35" s="108" t="s">
        <v>90</v>
      </c>
      <c r="J35" s="108" t="s">
        <v>52</v>
      </c>
      <c r="K35" s="108" t="s">
        <v>91</v>
      </c>
      <c r="L35" s="108" t="s">
        <v>92</v>
      </c>
      <c r="M35" s="108" t="s">
        <v>93</v>
      </c>
      <c r="N35" s="23"/>
      <c r="P35" s="22"/>
      <c r="Q35" s="68">
        <v>0.27</v>
      </c>
      <c r="R35" s="68">
        <v>761.06049439399249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182</v>
      </c>
      <c r="I36" s="68">
        <v>-12.699673416494532</v>
      </c>
      <c r="J36" s="68">
        <v>5</v>
      </c>
      <c r="K36" s="68" t="s">
        <v>183</v>
      </c>
      <c r="L36" s="68" t="s">
        <v>183</v>
      </c>
      <c r="M36" s="68" t="s">
        <v>183</v>
      </c>
      <c r="N36" s="23"/>
      <c r="P36" s="22"/>
      <c r="Q36" s="96">
        <v>0.28000000000000003</v>
      </c>
      <c r="R36" s="96">
        <v>770.28331173082779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96" t="s">
        <v>184</v>
      </c>
      <c r="I37" s="96">
        <v>-13.051832726093643</v>
      </c>
      <c r="J37" s="96">
        <v>1</v>
      </c>
      <c r="K37" s="96">
        <v>0.70431861919822225</v>
      </c>
      <c r="L37" s="96">
        <v>4</v>
      </c>
      <c r="M37" s="96">
        <v>0.9507952813051882</v>
      </c>
      <c r="N37" s="23"/>
      <c r="P37" s="22"/>
      <c r="Q37" s="68">
        <v>0.28999999999999998</v>
      </c>
      <c r="R37" s="68">
        <v>779.84934932886802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68" t="s">
        <v>185</v>
      </c>
      <c r="I38" s="68">
        <v>-15.721219272172782</v>
      </c>
      <c r="J38" s="68">
        <v>1</v>
      </c>
      <c r="K38" s="68">
        <v>6.0430917113564995</v>
      </c>
      <c r="L38" s="68">
        <v>4</v>
      </c>
      <c r="M38" s="68">
        <v>0.19595318785528837</v>
      </c>
      <c r="N38" s="23"/>
      <c r="P38" s="22"/>
      <c r="Q38" s="96">
        <v>0.3</v>
      </c>
      <c r="R38" s="96">
        <v>789.72541625612462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40"/>
      <c r="I39" s="40"/>
      <c r="J39" s="40"/>
      <c r="K39" s="40"/>
      <c r="L39" s="40"/>
      <c r="M39" s="40"/>
      <c r="N39" s="23"/>
      <c r="P39" s="22"/>
      <c r="Q39" s="68">
        <v>0.31</v>
      </c>
      <c r="R39" s="68">
        <v>800.04616899392067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45"/>
      <c r="H40" s="46"/>
      <c r="I40" s="45"/>
      <c r="J40" s="45"/>
      <c r="K40" s="45"/>
      <c r="L40" s="45"/>
      <c r="M40" s="45"/>
      <c r="N40" s="45"/>
      <c r="P40" s="22"/>
      <c r="Q40" s="96">
        <v>0.32</v>
      </c>
      <c r="R40" s="96">
        <v>810.81550272089817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9"/>
      <c r="M41" s="13"/>
      <c r="N41" s="13"/>
      <c r="P41" s="22"/>
      <c r="Q41" s="68">
        <v>0.33</v>
      </c>
      <c r="R41" s="68">
        <v>822.11582693501327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M42" s="13"/>
      <c r="N42" s="13"/>
      <c r="P42" s="22"/>
      <c r="Q42" s="96">
        <v>0.34</v>
      </c>
      <c r="R42" s="96">
        <v>833.99324318284175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846.55886933620445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30"/>
      <c r="I44" s="13"/>
      <c r="J44" s="13"/>
      <c r="K44" s="13"/>
      <c r="L44" s="13"/>
      <c r="M44" s="13"/>
      <c r="N44" s="13"/>
      <c r="P44" s="22"/>
      <c r="Q44" s="96">
        <v>0.36</v>
      </c>
      <c r="R44" s="96">
        <v>859.95222310409065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874.50559814811925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891.14523508001798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908.38328997208828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925.73311110449561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945.88865844159568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968.80165770925123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994.85487059428158</v>
      </c>
      <c r="S51" s="23"/>
    </row>
    <row r="52" spans="1:19" s="14" customFormat="1" x14ac:dyDescent="0.25">
      <c r="B52" s="13"/>
      <c r="P52" s="22"/>
      <c r="Q52" s="96">
        <v>0.44</v>
      </c>
      <c r="R52" s="96">
        <v>1024.9107732923007</v>
      </c>
      <c r="S52" s="23"/>
    </row>
    <row r="53" spans="1:19" s="14" customFormat="1" x14ac:dyDescent="0.25">
      <c r="B53" s="13"/>
      <c r="P53" s="22"/>
      <c r="Q53" s="68">
        <v>0.45</v>
      </c>
      <c r="R53" s="68">
        <v>1059.7138233278042</v>
      </c>
      <c r="S53" s="23"/>
    </row>
    <row r="54" spans="1:19" s="14" customFormat="1" x14ac:dyDescent="0.25">
      <c r="P54" s="22"/>
      <c r="Q54" s="96">
        <v>0.46</v>
      </c>
      <c r="R54" s="96">
        <v>1099.3397226100624</v>
      </c>
      <c r="S54" s="23"/>
    </row>
    <row r="55" spans="1:19" s="14" customFormat="1" x14ac:dyDescent="0.25">
      <c r="P55" s="22"/>
      <c r="Q55" s="68">
        <v>0.47000000000000003</v>
      </c>
      <c r="R55" s="68">
        <v>1147.715770744521</v>
      </c>
      <c r="S55" s="23"/>
    </row>
    <row r="56" spans="1:19" s="14" customFormat="1" x14ac:dyDescent="0.25">
      <c r="P56" s="22"/>
      <c r="Q56" s="96">
        <v>0.48</v>
      </c>
      <c r="R56" s="96">
        <v>1191.1882365715705</v>
      </c>
      <c r="S56" s="23"/>
    </row>
    <row r="57" spans="1:19" s="14" customFormat="1" x14ac:dyDescent="0.25">
      <c r="P57" s="22"/>
      <c r="Q57" s="68">
        <v>0.49</v>
      </c>
      <c r="R57" s="68">
        <v>1228.04840042671</v>
      </c>
      <c r="S57" s="23"/>
    </row>
    <row r="58" spans="1:19" s="14" customFormat="1" x14ac:dyDescent="0.25">
      <c r="P58" s="22"/>
      <c r="Q58" s="96">
        <v>0.5</v>
      </c>
      <c r="R58" s="96">
        <v>1261.3111156463629</v>
      </c>
      <c r="S58" s="23"/>
    </row>
    <row r="59" spans="1:19" s="14" customFormat="1" x14ac:dyDescent="0.25">
      <c r="P59" s="22"/>
      <c r="Q59" s="68">
        <v>0.51</v>
      </c>
      <c r="R59" s="68">
        <v>1282.275787557842</v>
      </c>
      <c r="S59" s="23"/>
    </row>
    <row r="60" spans="1:19" s="14" customFormat="1" x14ac:dyDescent="0.25">
      <c r="P60" s="22"/>
      <c r="Q60" s="96">
        <v>0.52</v>
      </c>
      <c r="R60" s="96">
        <v>1298.5192180447216</v>
      </c>
      <c r="S60" s="23"/>
    </row>
    <row r="61" spans="1:19" s="14" customFormat="1" x14ac:dyDescent="0.25">
      <c r="P61" s="22"/>
      <c r="Q61" s="68">
        <v>0.53</v>
      </c>
      <c r="R61" s="68">
        <v>1317.8846163750961</v>
      </c>
      <c r="S61" s="23"/>
    </row>
    <row r="62" spans="1:19" s="14" customFormat="1" x14ac:dyDescent="0.25">
      <c r="P62" s="22"/>
      <c r="Q62" s="96">
        <v>0.54</v>
      </c>
      <c r="R62" s="96">
        <v>1337.680694409052</v>
      </c>
      <c r="S62" s="23"/>
    </row>
    <row r="63" spans="1:19" s="14" customFormat="1" x14ac:dyDescent="0.25">
      <c r="P63" s="22"/>
      <c r="Q63" s="68">
        <v>0.55000000000000004</v>
      </c>
      <c r="R63" s="68">
        <v>1357.7794534643058</v>
      </c>
      <c r="S63" s="23"/>
    </row>
    <row r="64" spans="1:19" s="14" customFormat="1" x14ac:dyDescent="0.25">
      <c r="P64" s="22"/>
      <c r="Q64" s="96">
        <v>0.56000000000000005</v>
      </c>
      <c r="R64" s="96">
        <v>1378.2463115494766</v>
      </c>
      <c r="S64" s="23"/>
    </row>
    <row r="65" spans="16:19" s="14" customFormat="1" x14ac:dyDescent="0.25">
      <c r="P65" s="22"/>
      <c r="Q65" s="68">
        <v>0.57000000000000006</v>
      </c>
      <c r="R65" s="68">
        <v>1399.0556342946763</v>
      </c>
      <c r="S65" s="23"/>
    </row>
    <row r="66" spans="16:19" s="14" customFormat="1" x14ac:dyDescent="0.25">
      <c r="P66" s="22"/>
      <c r="Q66" s="96">
        <v>0.57999999999999996</v>
      </c>
      <c r="R66" s="96">
        <v>1420.3758061559215</v>
      </c>
      <c r="S66" s="23"/>
    </row>
    <row r="67" spans="16:19" s="14" customFormat="1" x14ac:dyDescent="0.25">
      <c r="P67" s="22"/>
      <c r="Q67" s="68">
        <v>0.59</v>
      </c>
      <c r="R67" s="68">
        <v>1442.3110068795115</v>
      </c>
      <c r="S67" s="23"/>
    </row>
    <row r="68" spans="16:19" s="14" customFormat="1" x14ac:dyDescent="0.25">
      <c r="P68" s="22"/>
      <c r="Q68" s="96">
        <v>0.6</v>
      </c>
      <c r="R68" s="96">
        <v>1465.023005880392</v>
      </c>
      <c r="S68" s="23"/>
    </row>
    <row r="69" spans="16:19" s="14" customFormat="1" x14ac:dyDescent="0.25">
      <c r="P69" s="22"/>
      <c r="Q69" s="68">
        <v>0.61</v>
      </c>
      <c r="R69" s="68">
        <v>1488.744694148013</v>
      </c>
      <c r="S69" s="23"/>
    </row>
    <row r="70" spans="16:19" s="14" customFormat="1" x14ac:dyDescent="0.25">
      <c r="P70" s="22"/>
      <c r="Q70" s="96">
        <v>0.62</v>
      </c>
      <c r="R70" s="96">
        <v>1513.0243205912193</v>
      </c>
      <c r="S70" s="23"/>
    </row>
    <row r="71" spans="16:19" s="14" customFormat="1" x14ac:dyDescent="0.25">
      <c r="P71" s="22"/>
      <c r="Q71" s="68">
        <v>0.63</v>
      </c>
      <c r="R71" s="68">
        <v>1537.6640825301806</v>
      </c>
      <c r="S71" s="23"/>
    </row>
    <row r="72" spans="16:19" s="14" customFormat="1" x14ac:dyDescent="0.25">
      <c r="P72" s="22"/>
      <c r="Q72" s="96">
        <v>0.64</v>
      </c>
      <c r="R72" s="96">
        <v>1563.2644342815561</v>
      </c>
      <c r="S72" s="23"/>
    </row>
    <row r="73" spans="16:19" s="14" customFormat="1" x14ac:dyDescent="0.25">
      <c r="P73" s="22"/>
      <c r="Q73" s="68">
        <v>0.65</v>
      </c>
      <c r="R73" s="68">
        <v>1589.8255235616323</v>
      </c>
      <c r="S73" s="23"/>
    </row>
    <row r="74" spans="16:19" s="14" customFormat="1" x14ac:dyDescent="0.25">
      <c r="P74" s="22"/>
      <c r="Q74" s="96">
        <v>0.66</v>
      </c>
      <c r="R74" s="96">
        <v>65535</v>
      </c>
      <c r="S74" s="23"/>
    </row>
    <row r="75" spans="16:19" s="14" customFormat="1" x14ac:dyDescent="0.25">
      <c r="P75" s="22"/>
      <c r="Q75" s="68">
        <v>0.67</v>
      </c>
      <c r="R75" s="68">
        <v>65535</v>
      </c>
      <c r="S75" s="23"/>
    </row>
    <row r="76" spans="16:19" s="14" customFormat="1" x14ac:dyDescent="0.25">
      <c r="P76" s="22"/>
      <c r="Q76" s="96">
        <v>0.68</v>
      </c>
      <c r="R76" s="96">
        <v>65535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6:I26"/>
    <mergeCell ref="H34:I34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7156AB10-47D4-4790-A43A-D12E1CDAAEB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0A1D6-64DC-4CEE-8BE9-DC358D3DB5E1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203</v>
      </c>
      <c r="E9" s="23"/>
      <c r="G9" s="22"/>
      <c r="H9" s="104" t="s">
        <v>34</v>
      </c>
      <c r="I9" s="105">
        <v>1261.3111156463622</v>
      </c>
      <c r="J9" s="21"/>
      <c r="K9" s="21"/>
      <c r="L9" s="21"/>
      <c r="M9" s="21"/>
      <c r="N9" s="23"/>
      <c r="P9" s="22"/>
      <c r="Q9" s="68">
        <v>0.01</v>
      </c>
      <c r="R9" s="68">
        <v>420.05778070133806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541.91659063029419</v>
      </c>
      <c r="J10" s="21"/>
      <c r="K10" s="21"/>
      <c r="L10" s="21"/>
      <c r="M10" s="21"/>
      <c r="N10" s="23"/>
      <c r="P10" s="22"/>
      <c r="Q10" s="96">
        <v>0.02</v>
      </c>
      <c r="R10" s="96">
        <v>468.07185264217463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501.76909881577512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28.103665452187297</v>
      </c>
      <c r="J12" s="21"/>
      <c r="K12" s="21"/>
      <c r="L12" s="21"/>
      <c r="M12" s="21"/>
      <c r="N12" s="23"/>
      <c r="P12" s="22"/>
      <c r="Q12" s="96">
        <v>0.04</v>
      </c>
      <c r="R12" s="96">
        <v>524.51359936742438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0.97686666030820057</v>
      </c>
      <c r="J13" s="21"/>
      <c r="K13" s="21"/>
      <c r="L13" s="21"/>
      <c r="M13" s="21"/>
      <c r="N13" s="23"/>
      <c r="P13" s="22"/>
      <c r="Q13" s="68">
        <v>0.05</v>
      </c>
      <c r="R13" s="68">
        <v>541.91659063029419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4</v>
      </c>
      <c r="J14" s="21"/>
      <c r="K14" s="21"/>
      <c r="L14" s="21"/>
      <c r="M14" s="21"/>
      <c r="N14" s="23"/>
      <c r="P14" s="22"/>
      <c r="Q14" s="96">
        <v>0.06</v>
      </c>
      <c r="R14" s="96">
        <v>556.78152094943073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0.46446690798397305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570.08090211012916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1.8453024271445845E-4</v>
      </c>
      <c r="J16" s="21"/>
      <c r="K16" s="21"/>
      <c r="L16" s="21"/>
      <c r="M16" s="21"/>
      <c r="N16" s="23"/>
      <c r="P16" s="22"/>
      <c r="Q16" s="96">
        <v>0.08</v>
      </c>
      <c r="R16" s="96">
        <v>582.33941143406014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593.85522316838592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604.79433919869541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3</v>
      </c>
      <c r="J19" s="107"/>
      <c r="K19" s="21"/>
      <c r="L19" s="21"/>
      <c r="M19" s="21"/>
      <c r="N19" s="23"/>
      <c r="P19" s="22"/>
      <c r="Q19" s="68">
        <v>0.11</v>
      </c>
      <c r="R19" s="68">
        <v>615.36262058276839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625.58373852773366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 t="s">
        <v>187</v>
      </c>
      <c r="J21" s="21"/>
      <c r="K21" s="21"/>
      <c r="L21" s="21"/>
      <c r="M21" s="21"/>
      <c r="N21" s="23"/>
      <c r="P21" s="22"/>
      <c r="Q21" s="68">
        <v>0.13</v>
      </c>
      <c r="R21" s="68">
        <v>635.50798409963204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8.3532539817768894E-5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645.24801361954383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187</v>
      </c>
      <c r="J23" s="21"/>
      <c r="K23" s="21"/>
      <c r="L23" s="21"/>
      <c r="M23" s="21"/>
      <c r="N23" s="23"/>
      <c r="P23" s="22"/>
      <c r="Q23" s="68">
        <v>0.15</v>
      </c>
      <c r="R23" s="68">
        <v>654.96481704675534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664.59501943906594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674.09127236087761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683.52361356697054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1.5229979512760349E-8</v>
      </c>
      <c r="J27" s="68">
        <v>6.5534601843407787E-7</v>
      </c>
      <c r="K27" s="68">
        <v>0</v>
      </c>
      <c r="L27" s="68">
        <v>43.03</v>
      </c>
      <c r="M27" s="68">
        <v>-8.095344516541494E-4</v>
      </c>
      <c r="N27" s="34"/>
      <c r="P27" s="22"/>
      <c r="Q27" s="68">
        <v>0.19</v>
      </c>
      <c r="R27" s="68">
        <v>693.0071107299691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17.2</v>
      </c>
      <c r="I28" s="96">
        <v>1.4357432479174782E-3</v>
      </c>
      <c r="J28" s="96">
        <v>5.8779328569741551E-2</v>
      </c>
      <c r="K28" s="96">
        <v>0</v>
      </c>
      <c r="L28" s="96">
        <v>40.94</v>
      </c>
      <c r="M28" s="96">
        <v>-0.2426187171949927</v>
      </c>
      <c r="N28" s="23"/>
      <c r="P28" s="22"/>
      <c r="Q28" s="96">
        <v>0.2</v>
      </c>
      <c r="R28" s="96">
        <v>702.5209140878361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59.5</v>
      </c>
      <c r="I29" s="68">
        <v>4.957870336076E-3</v>
      </c>
      <c r="J29" s="68">
        <v>0.20823055411519201</v>
      </c>
      <c r="K29" s="68">
        <v>0</v>
      </c>
      <c r="L29" s="68">
        <v>42</v>
      </c>
      <c r="M29" s="68">
        <v>-0.45745828018733126</v>
      </c>
      <c r="N29" s="23"/>
      <c r="P29" s="22"/>
      <c r="Q29" s="68">
        <v>0.21</v>
      </c>
      <c r="R29" s="68">
        <v>712.10272858409235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177.1</v>
      </c>
      <c r="I30" s="96">
        <v>1.4684739927870945E-2</v>
      </c>
      <c r="J30" s="96">
        <v>0.64891865741261701</v>
      </c>
      <c r="K30" s="96">
        <v>1</v>
      </c>
      <c r="L30" s="96">
        <v>44.19</v>
      </c>
      <c r="M30" s="96">
        <v>0.43906115499264398</v>
      </c>
      <c r="N30" s="23"/>
      <c r="P30" s="22"/>
      <c r="Q30" s="96">
        <v>0.22</v>
      </c>
      <c r="R30" s="96">
        <v>721.74353719172007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646.29999999999995</v>
      </c>
      <c r="I31" s="68">
        <v>5.2555667484642909E-2</v>
      </c>
      <c r="J31" s="68">
        <v>2.0838322157660913</v>
      </c>
      <c r="K31" s="68">
        <v>2</v>
      </c>
      <c r="L31" s="68">
        <v>39.65</v>
      </c>
      <c r="M31" s="68">
        <v>-5.9662674840937541E-2</v>
      </c>
      <c r="N31" s="23"/>
      <c r="P31" s="22"/>
      <c r="Q31" s="68">
        <v>0.23</v>
      </c>
      <c r="R31" s="68">
        <v>731.52294226354047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741.44442670118769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751.53728456297517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761.8083666820653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-12.699673416494532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772.29042442075422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-13.051832726093648</v>
      </c>
      <c r="J36" s="96">
        <v>1</v>
      </c>
      <c r="K36" s="96">
        <v>0.70431861919823291</v>
      </c>
      <c r="L36" s="96">
        <v>4</v>
      </c>
      <c r="M36" s="96">
        <v>0.95079528130518687</v>
      </c>
      <c r="N36" s="23"/>
      <c r="P36" s="22"/>
      <c r="Q36" s="96">
        <v>0.28000000000000003</v>
      </c>
      <c r="R36" s="96">
        <v>783.03607955169298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-15.721219272172782</v>
      </c>
      <c r="J37" s="68">
        <v>1</v>
      </c>
      <c r="K37" s="68">
        <v>6.0430917113564995</v>
      </c>
      <c r="L37" s="68">
        <v>4</v>
      </c>
      <c r="M37" s="68">
        <v>0.19595318785528837</v>
      </c>
      <c r="N37" s="23"/>
      <c r="P37" s="22"/>
      <c r="Q37" s="68">
        <v>0.28999999999999998</v>
      </c>
      <c r="R37" s="68">
        <v>794.04916156954607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805.40105354886521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817.09010408571487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829.32434402247668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842.10283230271943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855.33122212735634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869.01068623393769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883.3298945707005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898.32948619701222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914.28950494715377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931.30219993934577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949.32615137317043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970.16912002899289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992.76507876008054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1014.0434617736229</v>
      </c>
      <c r="S51" s="23"/>
    </row>
    <row r="52" spans="1:19" s="14" customFormat="1" x14ac:dyDescent="0.25">
      <c r="B52" s="13"/>
      <c r="P52" s="22"/>
      <c r="Q52" s="96">
        <v>0.44</v>
      </c>
      <c r="R52" s="96">
        <v>1038.5123851756857</v>
      </c>
      <c r="S52" s="23"/>
    </row>
    <row r="53" spans="1:19" s="14" customFormat="1" x14ac:dyDescent="0.25">
      <c r="B53" s="13"/>
      <c r="P53" s="22"/>
      <c r="Q53" s="68">
        <v>0.45</v>
      </c>
      <c r="R53" s="68">
        <v>1073.5715926514813</v>
      </c>
      <c r="S53" s="23"/>
    </row>
    <row r="54" spans="1:19" s="14" customFormat="1" x14ac:dyDescent="0.25">
      <c r="P54" s="22"/>
      <c r="Q54" s="96">
        <v>0.46</v>
      </c>
      <c r="R54" s="96">
        <v>1103.911444420143</v>
      </c>
      <c r="S54" s="23"/>
    </row>
    <row r="55" spans="1:19" s="14" customFormat="1" x14ac:dyDescent="0.25">
      <c r="P55" s="22"/>
      <c r="Q55" s="68">
        <v>0.47000000000000003</v>
      </c>
      <c r="R55" s="68">
        <v>1136.3966192867983</v>
      </c>
      <c r="S55" s="23"/>
    </row>
    <row r="56" spans="1:19" s="14" customFormat="1" x14ac:dyDescent="0.25">
      <c r="P56" s="22"/>
      <c r="Q56" s="96">
        <v>0.48</v>
      </c>
      <c r="R56" s="96">
        <v>1184.4901015023684</v>
      </c>
      <c r="S56" s="23"/>
    </row>
    <row r="57" spans="1:19" s="14" customFormat="1" x14ac:dyDescent="0.25">
      <c r="P57" s="22"/>
      <c r="Q57" s="68">
        <v>0.49</v>
      </c>
      <c r="R57" s="68">
        <v>1228.477072450027</v>
      </c>
      <c r="S57" s="23"/>
    </row>
    <row r="58" spans="1:19" s="14" customFormat="1" x14ac:dyDescent="0.25">
      <c r="P58" s="22"/>
      <c r="Q58" s="96">
        <v>0.5</v>
      </c>
      <c r="R58" s="96">
        <v>1261.3111156463629</v>
      </c>
      <c r="S58" s="23"/>
    </row>
    <row r="59" spans="1:19" s="14" customFormat="1" x14ac:dyDescent="0.25">
      <c r="P59" s="22"/>
      <c r="Q59" s="68">
        <v>0.51</v>
      </c>
      <c r="R59" s="68">
        <v>1282.275787557842</v>
      </c>
      <c r="S59" s="23"/>
    </row>
    <row r="60" spans="1:19" s="14" customFormat="1" x14ac:dyDescent="0.25">
      <c r="P60" s="22"/>
      <c r="Q60" s="96">
        <v>0.52</v>
      </c>
      <c r="R60" s="96">
        <v>1298.5192180447216</v>
      </c>
      <c r="S60" s="23"/>
    </row>
    <row r="61" spans="1:19" s="14" customFormat="1" x14ac:dyDescent="0.25">
      <c r="P61" s="22"/>
      <c r="Q61" s="68">
        <v>0.53</v>
      </c>
      <c r="R61" s="68">
        <v>1317.8846163750961</v>
      </c>
      <c r="S61" s="23"/>
    </row>
    <row r="62" spans="1:19" s="14" customFormat="1" x14ac:dyDescent="0.25">
      <c r="P62" s="22"/>
      <c r="Q62" s="96">
        <v>0.54</v>
      </c>
      <c r="R62" s="96">
        <v>1337.680694409052</v>
      </c>
      <c r="S62" s="23"/>
    </row>
    <row r="63" spans="1:19" s="14" customFormat="1" x14ac:dyDescent="0.25">
      <c r="P63" s="22"/>
      <c r="Q63" s="68">
        <v>0.55000000000000004</v>
      </c>
      <c r="R63" s="68">
        <v>1357.7794534643058</v>
      </c>
      <c r="S63" s="23"/>
    </row>
    <row r="64" spans="1:19" s="14" customFormat="1" x14ac:dyDescent="0.25">
      <c r="P64" s="22"/>
      <c r="Q64" s="96">
        <v>0.56000000000000005</v>
      </c>
      <c r="R64" s="96">
        <v>1378.2463115494766</v>
      </c>
      <c r="S64" s="23"/>
    </row>
    <row r="65" spans="16:19" s="14" customFormat="1" x14ac:dyDescent="0.25">
      <c r="P65" s="22"/>
      <c r="Q65" s="68">
        <v>0.57000000000000006</v>
      </c>
      <c r="R65" s="68">
        <v>1399.0556342946763</v>
      </c>
      <c r="S65" s="23"/>
    </row>
    <row r="66" spans="16:19" s="14" customFormat="1" x14ac:dyDescent="0.25">
      <c r="P66" s="22"/>
      <c r="Q66" s="96">
        <v>0.57999999999999996</v>
      </c>
      <c r="R66" s="96">
        <v>1420.3758608688013</v>
      </c>
      <c r="S66" s="23"/>
    </row>
    <row r="67" spans="16:19" s="14" customFormat="1" x14ac:dyDescent="0.25">
      <c r="P67" s="22"/>
      <c r="Q67" s="68">
        <v>0.59</v>
      </c>
      <c r="R67" s="68">
        <v>1442.3333480750464</v>
      </c>
      <c r="S67" s="23"/>
    </row>
    <row r="68" spans="16:19" s="14" customFormat="1" x14ac:dyDescent="0.25">
      <c r="P68" s="22"/>
      <c r="Q68" s="96">
        <v>0.6</v>
      </c>
      <c r="R68" s="96">
        <v>1465.0098472605146</v>
      </c>
      <c r="S68" s="23"/>
    </row>
    <row r="69" spans="16:19" s="14" customFormat="1" x14ac:dyDescent="0.25">
      <c r="P69" s="22"/>
      <c r="Q69" s="68">
        <v>0.61</v>
      </c>
      <c r="R69" s="68">
        <v>1488.5225006215881</v>
      </c>
      <c r="S69" s="23"/>
    </row>
    <row r="70" spans="16:19" s="14" customFormat="1" x14ac:dyDescent="0.25">
      <c r="P70" s="22"/>
      <c r="Q70" s="96">
        <v>0.62</v>
      </c>
      <c r="R70" s="96">
        <v>1512.7306862516439</v>
      </c>
      <c r="S70" s="23"/>
    </row>
    <row r="71" spans="16:19" s="14" customFormat="1" x14ac:dyDescent="0.25">
      <c r="P71" s="22"/>
      <c r="Q71" s="68">
        <v>0.63</v>
      </c>
      <c r="R71" s="68">
        <v>1537.5767667728176</v>
      </c>
      <c r="S71" s="23"/>
    </row>
    <row r="72" spans="16:19" s="14" customFormat="1" x14ac:dyDescent="0.25">
      <c r="P72" s="22"/>
      <c r="Q72" s="96">
        <v>0.64</v>
      </c>
      <c r="R72" s="96">
        <v>1563.2854868231973</v>
      </c>
      <c r="S72" s="23"/>
    </row>
    <row r="73" spans="16:19" s="14" customFormat="1" x14ac:dyDescent="0.25">
      <c r="P73" s="22"/>
      <c r="Q73" s="68">
        <v>0.65</v>
      </c>
      <c r="R73" s="68">
        <v>1589.8290776068948</v>
      </c>
      <c r="S73" s="23"/>
    </row>
    <row r="74" spans="16:19" s="14" customFormat="1" x14ac:dyDescent="0.25">
      <c r="P74" s="22"/>
      <c r="Q74" s="96">
        <v>0.66</v>
      </c>
      <c r="R74" s="96">
        <v>65535</v>
      </c>
      <c r="S74" s="23"/>
    </row>
    <row r="75" spans="16:19" s="14" customFormat="1" x14ac:dyDescent="0.25">
      <c r="P75" s="22"/>
      <c r="Q75" s="68">
        <v>0.67</v>
      </c>
      <c r="R75" s="68">
        <v>65535</v>
      </c>
      <c r="S75" s="23"/>
    </row>
    <row r="76" spans="16:19" s="14" customFormat="1" x14ac:dyDescent="0.25">
      <c r="P76" s="22"/>
      <c r="Q76" s="96">
        <v>0.68</v>
      </c>
      <c r="R76" s="96">
        <v>65535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30A51BC6-CC46-42E5-9374-D42531E9E545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Abbreviations</vt:lpstr>
      <vt:lpstr>freq-dhl-rest-opt1</vt:lpstr>
      <vt:lpstr>freq-gam-rest-opt1</vt:lpstr>
      <vt:lpstr>freq-lnl-rest-opt1</vt:lpstr>
      <vt:lpstr>freq-mst4-rest-opt1</vt:lpstr>
      <vt:lpstr>freq-mst3-rest-opt1</vt:lpstr>
      <vt:lpstr>freq-mst2-rest-opt1</vt:lpstr>
      <vt:lpstr>freq-mst1-rest-opt1</vt:lpstr>
      <vt:lpstr>freq-wei-rest-opt1</vt:lpstr>
      <vt:lpstr>freq-log-unrest-opt1</vt:lpstr>
      <vt:lpstr>freq-lnp-unrest-opt1</vt:lpstr>
      <vt:lpstr>freq-pro-unrest-opt1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Parham, Fred (NIH/NIEHS) [E]</cp:lastModifiedBy>
  <dcterms:created xsi:type="dcterms:W3CDTF">2018-04-02T12:39:10Z</dcterms:created>
  <dcterms:modified xsi:type="dcterms:W3CDTF">2020-02-14T15:02:28Z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