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omments4.xml" ContentType="application/vnd.openxmlformats-officedocument.spreadsheetml.comment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omments5.xml" ContentType="application/vnd.openxmlformats-officedocument.spreadsheetml.comment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omments6.xml" ContentType="application/vnd.openxmlformats-officedocument.spreadsheetml.comment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omments7.xml" ContentType="application/vnd.openxmlformats-officedocument.spreadsheetml.comment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omments8.xml" ContentType="application/vnd.openxmlformats-officedocument.spreadsheetml.comment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trlProps/ctrlProp18.xml" ContentType="application/vnd.ms-excel.controlproperties+xml"/>
  <Override PartName="/xl/ctrlProps/ctrlProp19.xml" ContentType="application/vnd.ms-excel.controlproperties+xml"/>
  <Override PartName="/xl/comments9.xml" ContentType="application/vnd.openxmlformats-officedocument.spreadsheetml.comment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omments10.xml" ContentType="application/vnd.openxmlformats-officedocument.spreadsheetml.comments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trlProps/ctrlProp22.xml" ContentType="application/vnd.ms-excel.controlproperties+xml"/>
  <Override PartName="/xl/ctrlProps/ctrlProp23.xml" ContentType="application/vnd.ms-excel.controlproperties+xml"/>
  <Override PartName="/xl/comments11.xml" ContentType="application/vnd.openxmlformats-officedocument.spreadsheetml.comments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trlProps/ctrlProp24.xml" ContentType="application/vnd.ms-excel.controlproperties+xml"/>
  <Override PartName="/xl/ctrlProps/ctrlProp25.xml" ContentType="application/vnd.ms-excel.controlproperties+xml"/>
  <Override PartName="/xl/comments12.xml" ContentType="application/vnd.openxmlformats-officedocument.spreadsheetml.comments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arham\Desktop\BMDS3\BMDS312\"/>
    </mc:Choice>
  </mc:AlternateContent>
  <xr:revisionPtr revIDLastSave="0" documentId="8_{3B6DC00D-9AE6-486F-A5BC-4A60B6B5069A}" xr6:coauthVersionLast="41" xr6:coauthVersionMax="41" xr10:uidLastSave="{00000000-0000-0000-0000-000000000000}"/>
  <bookViews>
    <workbookView xWindow="2280" yWindow="1510" windowWidth="16270" windowHeight="9290" firstSheet="1" activeTab="1" xr2:uid="{00000000-000D-0000-FFFF-FFFF00000000}"/>
  </bookViews>
  <sheets>
    <sheet name="Hidden" sheetId="1" state="veryHidden" r:id="rId1"/>
    <sheet name="Summary" sheetId="2" r:id="rId2"/>
    <sheet name="Abbreviations" sheetId="8" r:id="rId3"/>
    <sheet name="freq-dhl-rest-opt1" sheetId="11" r:id="rId4"/>
    <sheet name="freq-gam-rest-opt1" sheetId="12" r:id="rId5"/>
    <sheet name="freq-lnl-rest-opt1" sheetId="13" r:id="rId6"/>
    <sheet name="freq-mst4-rest-opt1" sheetId="14" r:id="rId7"/>
    <sheet name="freq-mst3-rest-opt1" sheetId="15" r:id="rId8"/>
    <sheet name="freq-mst2-rest-opt1" sheetId="16" r:id="rId9"/>
    <sheet name="freq-mst1-rest-opt1" sheetId="17" r:id="rId10"/>
    <sheet name="freq-wei-rest-opt1" sheetId="18" r:id="rId11"/>
    <sheet name="freq-log-unrest-opt1" sheetId="19" r:id="rId12"/>
    <sheet name="freq-lnp-unrest-opt1" sheetId="20" r:id="rId13"/>
    <sheet name="freq-pro-unrest-opt1" sheetId="21" r:id="rId14"/>
  </sheets>
  <definedNames>
    <definedName name="LOCAL_MYSQL_DATE_FORMAT" localSheetId="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9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8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7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" i="21" l="1"/>
  <c r="F2" i="20"/>
  <c r="F2" i="19"/>
  <c r="F2" i="18"/>
  <c r="F2" i="17"/>
  <c r="F2" i="16"/>
  <c r="F2" i="15"/>
  <c r="F2" i="14"/>
  <c r="F2" i="13"/>
  <c r="F2" i="12"/>
  <c r="F2" i="11"/>
  <c r="S65" i="1"/>
  <c r="S64" i="1"/>
  <c r="S63" i="1"/>
  <c r="S62" i="1"/>
  <c r="S61" i="1"/>
  <c r="S60" i="1"/>
  <c r="S59" i="1"/>
  <c r="S58" i="1"/>
  <c r="S56" i="1"/>
  <c r="S55" i="1"/>
  <c r="S54" i="1"/>
  <c r="S53" i="1"/>
  <c r="S52" i="1"/>
  <c r="S51" i="1"/>
  <c r="S50" i="1"/>
  <c r="F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Parham, Fred (NIH/NIEHS) [E]</author>
  </authors>
  <commentList>
    <comment ref="B6" authorId="0" shapeId="0" xr:uid="{39828A7E-0DEF-4FB0-A160-8F00BA8DAEBF}">
      <text>
        <r>
          <rPr>
            <sz val="9"/>
            <color indexed="81"/>
            <rFont val="Tahoma"/>
            <family val="2"/>
          </rPr>
          <t>Cells in dark gray are not editable.  Custom column names can be entered in the blue cells below.</t>
        </r>
      </text>
    </comment>
    <comment ref="B15" authorId="0" shapeId="0" xr:uid="{0D700D64-04A4-4E95-97A1-E26E8F300320}">
      <text>
        <r>
          <rPr>
            <sz val="9"/>
            <color indexed="81"/>
            <rFont val="Tahoma"/>
            <family val="2"/>
          </rPr>
          <t xml:space="preserve">Option Set #1_x000D_
Risk Type: Extra Risk_x000D_
BMR: 0.1_x000D_
Confidence Level: 0.95_x000D_
Background: Estimated_x000D_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</authors>
  <commentList>
    <comment ref="H13" authorId="0" shapeId="0" xr:uid="{22EDFCD9-76C5-47C8-A149-24E42B7BD0AB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5ED6B502-9044-4BF8-B48C-7AD1FDFFCB3B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C33A32FA-0C58-48E9-BBFC-90A80A76E144}">
      <text>
        <r>
          <rPr>
            <sz val="9"/>
            <color indexed="81"/>
            <rFont val="Tahoma"/>
            <family val="2"/>
          </rPr>
          <t>Overall Chi-square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</authors>
  <commentList>
    <comment ref="H13" authorId="0" shapeId="0" xr:uid="{115CA880-533B-459F-B51E-0A1100969948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6A501196-AEC0-4F43-BB1F-6DDE64A2FAE5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238B27BA-C026-4956-8461-8C4F3D5CD77B}">
      <text>
        <r>
          <rPr>
            <sz val="9"/>
            <color indexed="81"/>
            <rFont val="Tahoma"/>
            <family val="2"/>
          </rPr>
          <t>Overall Chi-square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</authors>
  <commentList>
    <comment ref="H13" authorId="0" shapeId="0" xr:uid="{778B452E-3B9D-4CFB-BAD5-715BD05E6ADB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7456124B-5F87-4267-BF9C-7B478AE774FD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B4B5C998-693E-47A9-8D44-C33675462FC1}">
      <text>
        <r>
          <rPr>
            <sz val="9"/>
            <color indexed="81"/>
            <rFont val="Tahoma"/>
            <family val="2"/>
          </rPr>
          <t>Overall Chi-square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  <author>Parham, Fred (NIH/NIEHS) [E]</author>
  </authors>
  <commentList>
    <comment ref="H13" authorId="0" shapeId="0" xr:uid="{E88372A5-5C6D-47F3-B32A-CE5F762E729F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5786CA71-8653-4F77-A19F-A5A5EFD86CFC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B66AAD22-A515-484B-A78F-833F593E972A}">
      <text>
        <r>
          <rPr>
            <sz val="9"/>
            <color indexed="81"/>
            <rFont val="Tahoma"/>
            <family val="2"/>
          </rPr>
          <t>Overall Chi-square</t>
        </r>
      </text>
    </comment>
    <comment ref="I22" authorId="1" shapeId="0" xr:uid="{07B23D77-106A-4E2E-8501-81B4F58F42DB}">
      <text>
        <r>
          <rPr>
            <sz val="9"/>
            <color indexed="81"/>
            <rFont val="Tahoma"/>
            <family val="2"/>
          </rPr>
          <t>The value of this parameter, -75.9309867494054,_x000D_
is within the tolerance of the bound_x000D_
(see user guide for tolerance limits)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</authors>
  <commentList>
    <comment ref="H13" authorId="0" shapeId="0" xr:uid="{1E94E466-E2FD-4464-BFF8-3B2BE12CB0A2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4F6C8AB1-B44B-4F9E-8614-322402D378B3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367A0C89-1995-453F-8C4C-09FB7DB58922}">
      <text>
        <r>
          <rPr>
            <sz val="9"/>
            <color indexed="81"/>
            <rFont val="Tahoma"/>
            <family val="2"/>
          </rPr>
          <t>Overall Chi-square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</authors>
  <commentList>
    <comment ref="H13" authorId="0" shapeId="0" xr:uid="{17F6BBB6-D517-4810-B5B2-286C9ED17D62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C6B76A8E-4079-4AF7-B880-AD0D08788ED3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1A1E2673-A439-4AE2-9455-AECDF1D008BC}">
      <text>
        <r>
          <rPr>
            <sz val="9"/>
            <color indexed="81"/>
            <rFont val="Tahoma"/>
            <family val="2"/>
          </rPr>
          <t>Overall Chi-square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  <author>Parham, Fred (NIH/NIEHS) [E]</author>
  </authors>
  <commentList>
    <comment ref="H13" authorId="0" shapeId="0" xr:uid="{7D5A085E-CCC5-48B2-A4B9-56188D97938B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B2A8D065-EDA5-4DFD-BE1D-D927B62C8078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24137512-6ADF-4301-A997-3C739D7BA39E}">
      <text>
        <r>
          <rPr>
            <sz val="9"/>
            <color indexed="81"/>
            <rFont val="Tahoma"/>
            <family val="2"/>
          </rPr>
          <t>Overall Chi-square</t>
        </r>
      </text>
    </comment>
    <comment ref="H16" authorId="0" shapeId="0" xr:uid="{C58044F5-B507-4D03-B7AC-A283D03E071A}">
      <text>
        <r>
          <rPr>
            <sz val="9"/>
            <color indexed="81"/>
            <rFont val="Tahoma"/>
            <family val="2"/>
          </rPr>
          <t xml:space="preserve">If dose units are in milligrams or kilograms per day, this equals the oral slope factor (OSF) as defined by IRIS.  If the dose units are µg/m3, this equals the inhalation unit risk (IUR) as defined by IRIS.
</t>
        </r>
      </text>
    </comment>
    <comment ref="I24" authorId="1" shapeId="0" xr:uid="{55959294-5BC2-4FB3-BB80-23910625E0A1}">
      <text>
        <r>
          <rPr>
            <sz val="9"/>
            <color indexed="81"/>
            <rFont val="Tahoma"/>
            <family val="2"/>
          </rPr>
          <t>The value of this parameter, 0,_x000D_
is within the tolerance of the bound_x000D_
(see user guide for tolerance limits)</t>
        </r>
      </text>
    </comment>
    <comment ref="I25" authorId="1" shapeId="0" xr:uid="{058EB4D0-BEB5-4316-96A1-FBB56BE842A2}">
      <text>
        <r>
          <rPr>
            <sz val="9"/>
            <color indexed="81"/>
            <rFont val="Tahoma"/>
            <family val="2"/>
          </rPr>
          <t>The value of this parameter, 0,_x000D_
is within the tolerance of the bound_x000D_
(see user guide for tolerance limits)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  <author>Parham, Fred (NIH/NIEHS) [E]</author>
  </authors>
  <commentList>
    <comment ref="H13" authorId="0" shapeId="0" xr:uid="{9FC53BF3-9F3C-4304-9E55-143E485D5AF6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9E13AC27-6924-44E7-B639-BCA627162E80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81CB72F8-0E0A-47D3-906F-3035F392A71D}">
      <text>
        <r>
          <rPr>
            <sz val="9"/>
            <color indexed="81"/>
            <rFont val="Tahoma"/>
            <family val="2"/>
          </rPr>
          <t>Overall Chi-square</t>
        </r>
      </text>
    </comment>
    <comment ref="H16" authorId="0" shapeId="0" xr:uid="{2A6D6067-ED84-446F-9608-D7644CAF215A}">
      <text>
        <r>
          <rPr>
            <sz val="9"/>
            <color indexed="81"/>
            <rFont val="Tahoma"/>
            <family val="2"/>
          </rPr>
          <t xml:space="preserve">If dose units are in milligrams or kilograms per day, this equals the oral slope factor (OSF) as defined by IRIS.  If the dose units are µg/m3, this equals the inhalation unit risk (IUR) as defined by IRIS.
</t>
        </r>
      </text>
    </comment>
    <comment ref="I24" authorId="1" shapeId="0" xr:uid="{414F1035-72BA-4060-BE3E-727AF2723486}">
      <text>
        <r>
          <rPr>
            <sz val="9"/>
            <color indexed="81"/>
            <rFont val="Tahoma"/>
            <family val="2"/>
          </rPr>
          <t>The value of this parameter, 0,_x000D_
is within the tolerance of the bound_x000D_
(see user guide for tolerance limits)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</authors>
  <commentList>
    <comment ref="H13" authorId="0" shapeId="0" xr:uid="{51872687-0B52-4CDD-8615-232EAEAAAA85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D42770BC-0CAA-4FCE-B768-3950FCB1E0A1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53123DB5-76F5-47A0-8DA6-F0E016395F91}">
      <text>
        <r>
          <rPr>
            <sz val="9"/>
            <color indexed="81"/>
            <rFont val="Tahoma"/>
            <family val="2"/>
          </rPr>
          <t>Overall Chi-square</t>
        </r>
      </text>
    </comment>
    <comment ref="H16" authorId="0" shapeId="0" xr:uid="{ED3DB260-2BCB-48FA-A2F4-46EF9EBB5340}">
      <text>
        <r>
          <rPr>
            <sz val="9"/>
            <color indexed="81"/>
            <rFont val="Tahoma"/>
            <family val="2"/>
          </rPr>
          <t xml:space="preserve">If dose units are in milligrams or kilograms per day, this equals the oral slope factor (OSF) as defined by IRIS.  If the dose units are µg/m3, this equals the inhalation unit risk (IUR) as defined by IRIS.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</authors>
  <commentList>
    <comment ref="H13" authorId="0" shapeId="0" xr:uid="{8BB5E91F-40A5-4881-A019-2C723449C0E3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FD8908EC-F953-4C44-8D3A-5E28E8BEA607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6725740C-2B5E-4281-B233-F6EE6D7D494E}">
      <text>
        <r>
          <rPr>
            <sz val="9"/>
            <color indexed="81"/>
            <rFont val="Tahoma"/>
            <family val="2"/>
          </rPr>
          <t>Overall Chi-square</t>
        </r>
      </text>
    </comment>
    <comment ref="H16" authorId="0" shapeId="0" xr:uid="{F6CFC171-B1DD-40A2-AC74-541A92BAA7C3}">
      <text>
        <r>
          <rPr>
            <sz val="9"/>
            <color indexed="81"/>
            <rFont val="Tahoma"/>
            <family val="2"/>
          </rPr>
          <t xml:space="preserve">If dose units are in milligrams or kilograms per day, this equals the oral slope factor (OSF) as defined by IRIS.  If the dose units are µg/m3, this equals the inhalation unit risk (IUR) as defined by IRIS.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</authors>
  <commentList>
    <comment ref="H13" authorId="0" shapeId="0" xr:uid="{B6F6F1DC-8861-42DA-9DE7-4F086A403FC2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7E8AD23F-C4E3-4BF0-AF8A-8E1400958D62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DB66BA56-A5E2-4AA2-A08B-F7AACFEAD29C}">
      <text>
        <r>
          <rPr>
            <sz val="9"/>
            <color indexed="81"/>
            <rFont val="Tahoma"/>
            <family val="2"/>
          </rPr>
          <t>Overall Chi-square</t>
        </r>
      </text>
    </comment>
  </commentList>
</comments>
</file>

<file path=xl/sharedStrings.xml><?xml version="1.0" encoding="utf-8"?>
<sst xmlns="http://schemas.openxmlformats.org/spreadsheetml/2006/main" count="1059" uniqueCount="227">
  <si>
    <t>Analysis Name</t>
  </si>
  <si>
    <t>Analysis Description</t>
  </si>
  <si>
    <t>Chosen Model Type</t>
  </si>
  <si>
    <t>Cont MA</t>
  </si>
  <si>
    <t>Dicho Bayesian</t>
  </si>
  <si>
    <t>Cont Bayesian</t>
  </si>
  <si>
    <t>Nested</t>
  </si>
  <si>
    <t>name</t>
  </si>
  <si>
    <t>dType</t>
  </si>
  <si>
    <t>enable</t>
  </si>
  <si>
    <t>range</t>
  </si>
  <si>
    <t>Models</t>
  </si>
  <si>
    <t>DataSets</t>
  </si>
  <si>
    <t>Dicho MA</t>
  </si>
  <si>
    <t>OptionSets</t>
  </si>
  <si>
    <t>Continuous</t>
  </si>
  <si>
    <t>BMRType</t>
  </si>
  <si>
    <t>BMRF</t>
  </si>
  <si>
    <t>Background</t>
  </si>
  <si>
    <t>ConfLevel</t>
  </si>
  <si>
    <t>Dist</t>
  </si>
  <si>
    <t>Variance</t>
  </si>
  <si>
    <t>Dichotomous</t>
  </si>
  <si>
    <t>RiskType</t>
  </si>
  <si>
    <t>BMR</t>
  </si>
  <si>
    <t>MSCombo</t>
  </si>
  <si>
    <t>LSC</t>
  </si>
  <si>
    <t>Cont MA Wts</t>
  </si>
  <si>
    <t>Dicho MA Wts</t>
  </si>
  <si>
    <t>mscomboBg</t>
  </si>
  <si>
    <t>Tail Prob</t>
  </si>
  <si>
    <t>Model</t>
  </si>
  <si>
    <t>Risk Type</t>
  </si>
  <si>
    <t>Confidence Level</t>
  </si>
  <si>
    <t>BMD</t>
  </si>
  <si>
    <t>BMDL</t>
  </si>
  <si>
    <t>BMDU</t>
  </si>
  <si>
    <t>Variable</t>
  </si>
  <si>
    <t>Estimate</t>
  </si>
  <si>
    <t>Dependent Variable</t>
  </si>
  <si>
    <t>Independent Variable</t>
  </si>
  <si>
    <t>Dose</t>
  </si>
  <si>
    <t>AIC</t>
  </si>
  <si>
    <t>Expected</t>
  </si>
  <si>
    <t>Observed</t>
  </si>
  <si>
    <t>Size</t>
  </si>
  <si>
    <t>Scaled Residual</t>
  </si>
  <si>
    <t>Estimated Probability</t>
  </si>
  <si>
    <t>Dataset Name</t>
  </si>
  <si>
    <t>User notes</t>
  </si>
  <si>
    <t>Info</t>
  </si>
  <si>
    <t>Total # of Observations</t>
  </si>
  <si>
    <t># of Parameters</t>
  </si>
  <si>
    <t>Goodness of Fit</t>
  </si>
  <si>
    <t>Model Parameters</t>
  </si>
  <si>
    <t>Benchmark Dose</t>
  </si>
  <si>
    <t>Model Data</t>
  </si>
  <si>
    <t>Model Options</t>
  </si>
  <si>
    <t>Scaled Residual for Dose Group near BMD</t>
  </si>
  <si>
    <t>Scaled Residual for Control Dose Group</t>
  </si>
  <si>
    <t>Analysis Type</t>
  </si>
  <si>
    <t>BMDS Recommendation</t>
  </si>
  <si>
    <t>BMDS Recommendation Notes</t>
  </si>
  <si>
    <t>BackgroundType</t>
  </si>
  <si>
    <t>User Input</t>
  </si>
  <si>
    <t>Model Results</t>
  </si>
  <si>
    <t>App Location</t>
  </si>
  <si>
    <t>Dichotomous Results</t>
  </si>
  <si>
    <t>Logic Settings</t>
  </si>
  <si>
    <t>Dichotomous Models</t>
  </si>
  <si>
    <t>Model Name</t>
  </si>
  <si>
    <t>Dichotomous Hill</t>
  </si>
  <si>
    <t>Gamma</t>
  </si>
  <si>
    <t>Logistic</t>
  </si>
  <si>
    <t>Log-Logistic</t>
  </si>
  <si>
    <t>Log-Probit</t>
  </si>
  <si>
    <t>Multistage</t>
  </si>
  <si>
    <t>Probit</t>
  </si>
  <si>
    <t>Quantal Linear</t>
  </si>
  <si>
    <t>Weibull</t>
  </si>
  <si>
    <t>dhl</t>
  </si>
  <si>
    <t>gam</t>
  </si>
  <si>
    <t>log</t>
  </si>
  <si>
    <t>pro</t>
  </si>
  <si>
    <t>wei</t>
  </si>
  <si>
    <t>lnl</t>
  </si>
  <si>
    <t>lnp</t>
  </si>
  <si>
    <t>mst</t>
  </si>
  <si>
    <t>qln</t>
  </si>
  <si>
    <t>Abbreviation</t>
  </si>
  <si>
    <t>Log Likelihood</t>
  </si>
  <si>
    <t>Deviance</t>
  </si>
  <si>
    <t>Test d.f.</t>
  </si>
  <si>
    <t>P Value</t>
  </si>
  <si>
    <t>Cont Rest Frequentist</t>
  </si>
  <si>
    <t>Cont Unrest Frequentist</t>
  </si>
  <si>
    <t>Dicho Rest Frequentist</t>
  </si>
  <si>
    <t>Dicho Unrest Frequentist</t>
  </si>
  <si>
    <t>contAdvDir</t>
  </si>
  <si>
    <t>mscomboDeg</t>
  </si>
  <si>
    <t>PolyRest</t>
  </si>
  <si>
    <t>Nested Rest</t>
  </si>
  <si>
    <t>Nested Unrest</t>
  </si>
  <si>
    <t>Iterations</t>
  </si>
  <si>
    <t>Seed</t>
  </si>
  <si>
    <t>SeedType</t>
  </si>
  <si>
    <t>mscomboBgType</t>
  </si>
  <si>
    <t>Unnormalized Log Posterior Probability</t>
  </si>
  <si>
    <t>P-value</t>
  </si>
  <si>
    <r>
      <t>Chi</t>
    </r>
    <r>
      <rPr>
        <vertAlign val="superscript"/>
        <sz val="11"/>
        <color theme="1"/>
        <rFont val="Calibri"/>
        <family val="2"/>
        <scheme val="minor"/>
      </rPr>
      <t>2</t>
    </r>
  </si>
  <si>
    <t>D.O.F.</t>
  </si>
  <si>
    <t>Analysis of Deviance</t>
  </si>
  <si>
    <t>Report Settings</t>
  </si>
  <si>
    <t>Continuous Input</t>
  </si>
  <si>
    <t>Continuous Output</t>
  </si>
  <si>
    <t>Dichotomous Input</t>
  </si>
  <si>
    <t>Dichotomous Output</t>
  </si>
  <si>
    <t>MSCombo Input</t>
  </si>
  <si>
    <t>MSCombo Output</t>
  </si>
  <si>
    <t>Nested Input</t>
  </si>
  <si>
    <t>Nested Output</t>
  </si>
  <si>
    <t>Print Data Page</t>
  </si>
  <si>
    <t>Print Info Page</t>
  </si>
  <si>
    <t>Print Summary Results</t>
  </si>
  <si>
    <t>Print Summary Chart</t>
  </si>
  <si>
    <t>Print Model Result</t>
  </si>
  <si>
    <t>Print Model Chart</t>
  </si>
  <si>
    <t>Print All Models</t>
  </si>
  <si>
    <t>Restriction</t>
  </si>
  <si>
    <t>Return to Summary</t>
  </si>
  <si>
    <t>Output Dir</t>
  </si>
  <si>
    <t>Dose-Response Model</t>
  </si>
  <si>
    <t>Template Version</t>
  </si>
  <si>
    <t>BMDS Version</t>
  </si>
  <si>
    <t>Scroll right to see summary plot -&gt;</t>
  </si>
  <si>
    <t>Percentiles</t>
  </si>
  <si>
    <t>CDF</t>
  </si>
  <si>
    <t>Slope Factor</t>
  </si>
  <si>
    <r>
      <t xml:space="preserve">Scroll down to see Dose Response Plot </t>
    </r>
    <r>
      <rPr>
        <sz val="11"/>
        <color theme="1"/>
        <rFont val="Calibri"/>
        <family val="2"/>
      </rPr>
      <t>↓</t>
    </r>
  </si>
  <si>
    <r>
      <t xml:space="preserve">Scroll right to see BMD Cumulative Distribution Function (CDF) table </t>
    </r>
    <r>
      <rPr>
        <sz val="11"/>
        <color theme="1"/>
        <rFont val="Calibri"/>
        <family val="2"/>
      </rPr>
      <t>→</t>
    </r>
  </si>
  <si>
    <t>BMDS 3.1.2</t>
  </si>
  <si>
    <t>DEHP adult female uterus adenocarc etc</t>
  </si>
  <si>
    <t>C:\Users\parham\Desktop\BMDS3\BMDS312\bmds3.xlsm</t>
  </si>
  <si>
    <t>1,1,2,1,1</t>
  </si>
  <si>
    <t>2,0,1,0,0</t>
  </si>
  <si>
    <t>2,2,2,2,2</t>
  </si>
  <si>
    <t>1,1,2,1,0,1,2,2,1</t>
  </si>
  <si>
    <t>0,0,1,0,1,0,1,0,0</t>
  </si>
  <si>
    <t>0,0,0,0,0,0,0,0,0</t>
  </si>
  <si>
    <t>1,2</t>
  </si>
  <si>
    <t>0,2</t>
  </si>
  <si>
    <t>C:\Users\parham\Desktop\BMDS3\BMDS312</t>
  </si>
  <si>
    <t>Adult female uterus adenocarc etc</t>
  </si>
  <si>
    <t>[Add user notes here]</t>
  </si>
  <si>
    <t>N</t>
  </si>
  <si>
    <t>Incidence</t>
  </si>
  <si>
    <t>$B$7:$D$15</t>
  </si>
  <si>
    <t>On</t>
  </si>
  <si>
    <t>N/A</t>
  </si>
  <si>
    <t>Unusable Bin</t>
  </si>
  <si>
    <t>BMD not estimated</t>
  </si>
  <si>
    <t>BMDL not estimated</t>
  </si>
  <si>
    <t>Off</t>
  </si>
  <si>
    <t>No Bin Change (Warning)</t>
  </si>
  <si>
    <t>BMDU not estimated</t>
  </si>
  <si>
    <t>AIC not estimated</t>
  </si>
  <si>
    <t>Questionable Bin</t>
  </si>
  <si>
    <t>BMDS output file included warning</t>
  </si>
  <si>
    <t>NA</t>
  </si>
  <si>
    <t>d.f.=0, saturated model (Goodness of fit test cannot be calculated)</t>
  </si>
  <si>
    <t>1,1,1,1,1,1,1,1,1,1,1,1,1,1,1,1</t>
  </si>
  <si>
    <t>1,1,1,1,1,1,2,1,1,1,1</t>
  </si>
  <si>
    <t>1,1,1,1,1,1,1,1,1,1,1,1</t>
  </si>
  <si>
    <t>1,1,1,1,1,1,1,1,2,1,1,1</t>
  </si>
  <si>
    <t>1,1,1,1,1</t>
  </si>
  <si>
    <t>1,1,1,1</t>
  </si>
  <si>
    <t>1,1,1,1,1,1,1,1,1,1,1,1,1,1</t>
  </si>
  <si>
    <t>1,1,1,1,1,1,1,2,1,1,1,1,1,1,1,1</t>
  </si>
  <si>
    <t>Estimated</t>
  </si>
  <si>
    <t>Extra Risk</t>
  </si>
  <si>
    <t>P[dose] = g +(v-v*g)/[1+exp(-a-b*Log(dose))]</t>
  </si>
  <si>
    <t>frequentist Dichotomous Hill v1.1</t>
  </si>
  <si>
    <t>Full Model</t>
  </si>
  <si>
    <t>-</t>
  </si>
  <si>
    <t>Fitted Model</t>
  </si>
  <si>
    <t>Reduced Model</t>
  </si>
  <si>
    <t>g</t>
  </si>
  <si>
    <t>v</t>
  </si>
  <si>
    <t>a</t>
  </si>
  <si>
    <t>Bounded</t>
  </si>
  <si>
    <t>b</t>
  </si>
  <si>
    <t>P[dose]= g+(1-g)*CumGamma[b*dose,a]</t>
  </si>
  <si>
    <t>frequentist Gamma v1.1</t>
  </si>
  <si>
    <t>P[dose] = g+(1-g)/[1+exp(-a-b*Log(dose))]</t>
  </si>
  <si>
    <t>frequentist Log-Logistic v1.1</t>
  </si>
  <si>
    <t>P[dose] = g + (1-g)*[1-exp(-b1*dose^1-b2*dose^2 - ...)]</t>
  </si>
  <si>
    <t>frequentist Multistage degree 4 v1.1</t>
  </si>
  <si>
    <t>b1</t>
  </si>
  <si>
    <t>b2</t>
  </si>
  <si>
    <t>b3</t>
  </si>
  <si>
    <t>b4</t>
  </si>
  <si>
    <t>frequentist Multistage degree 3 v1.1</t>
  </si>
  <si>
    <t>frequentist Multistage degree 2 v1.1</t>
  </si>
  <si>
    <t>frequentist Multistage degree 1 v1.1</t>
  </si>
  <si>
    <t>P[dose] = g + (1-g)*[1-exp(-b*dose^a)]</t>
  </si>
  <si>
    <t>frequentist Weibull v1.1</t>
  </si>
  <si>
    <t>P[dose] = 1/[1+exp(-a-b*dose)]</t>
  </si>
  <si>
    <t>frequentist Logistic v1.1</t>
  </si>
  <si>
    <t>P[dose] = g+(1-g) * CumNorm(a+b*Log(Dose))</t>
  </si>
  <si>
    <t>frequentist Log-Probit v1.1</t>
  </si>
  <si>
    <t>P[dose] = CumNorm(a+b*Dose)</t>
  </si>
  <si>
    <t>frequentist Probit v1.1</t>
  </si>
  <si>
    <r>
      <t xml:space="preserve">Option set #1 </t>
    </r>
    <r>
      <rPr>
        <b/>
        <sz val="11"/>
        <color indexed="10"/>
        <rFont val="Calibri"/>
        <family val="2"/>
        <scheme val="minor"/>
      </rPr>
      <t>(Hover for details)</t>
    </r>
  </si>
  <si>
    <t>frequentist</t>
  </si>
  <si>
    <t>Restricted</t>
  </si>
  <si>
    <t>Multistage Degree 4</t>
  </si>
  <si>
    <t>Multistage Degree 3</t>
  </si>
  <si>
    <t>Multistage Degree 2</t>
  </si>
  <si>
    <t>Multistage Degree 1</t>
  </si>
  <si>
    <t>Unrestricted</t>
  </si>
  <si>
    <t>Viable - Alternate</t>
  </si>
  <si>
    <t>Viable - Recommended</t>
  </si>
  <si>
    <t xml:space="preserve">Lowest AIC_x000D_
</t>
  </si>
  <si>
    <t>Standard Excel tools can be used to expand or modify graphs</t>
  </si>
  <si>
    <t>Color Key</t>
  </si>
  <si>
    <t>Recommended frequentist model</t>
  </si>
  <si>
    <t>Model averaging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</si>
</sst>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48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vertAlign val="superscript"/>
      <sz val="9"/>
      <color indexed="81"/>
      <name val="Tahoma"/>
      <family val="2"/>
    </font>
    <font>
      <i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b/>
      <sz val="11"/>
      <color indexed="1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45066682943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3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0" xfId="0" applyFill="1"/>
    <xf numFmtId="0" fontId="1" fillId="3" borderId="0" xfId="0" applyFont="1" applyFill="1"/>
    <xf numFmtId="0" fontId="0" fillId="3" borderId="0" xfId="0" applyFill="1" applyAlignment="1">
      <alignment horizontal="center"/>
    </xf>
    <xf numFmtId="0" fontId="0" fillId="0" borderId="1" xfId="0" applyBorder="1"/>
    <xf numFmtId="0" fontId="2" fillId="4" borderId="1" xfId="0" applyFont="1" applyFill="1" applyBorder="1"/>
    <xf numFmtId="0" fontId="2" fillId="5" borderId="1" xfId="0" applyFont="1" applyFill="1" applyBorder="1"/>
    <xf numFmtId="0" fontId="0" fillId="5" borderId="1" xfId="0" applyFill="1" applyBorder="1"/>
    <xf numFmtId="0" fontId="0" fillId="0" borderId="0" xfId="0" applyFill="1"/>
    <xf numFmtId="0" fontId="0" fillId="0" borderId="1" xfId="0" applyFill="1" applyBorder="1"/>
    <xf numFmtId="0" fontId="2" fillId="4" borderId="0" xfId="0" applyFont="1" applyFill="1" applyBorder="1"/>
    <xf numFmtId="0" fontId="0" fillId="5" borderId="0" xfId="0" applyFill="1" applyBorder="1"/>
    <xf numFmtId="0" fontId="0" fillId="5" borderId="0" xfId="0" applyFill="1"/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0" fontId="0" fillId="7" borderId="1" xfId="0" applyFill="1" applyBorder="1"/>
    <xf numFmtId="0" fontId="0" fillId="7" borderId="1" xfId="0" applyFill="1" applyBorder="1" applyAlignment="1">
      <alignment horizontal="center"/>
    </xf>
    <xf numFmtId="0" fontId="0" fillId="5" borderId="0" xfId="0" applyFill="1" applyAlignment="1">
      <alignment wrapText="1"/>
    </xf>
    <xf numFmtId="0" fontId="0" fillId="5" borderId="0" xfId="0" applyFill="1" applyAlignment="1">
      <alignment textRotation="180"/>
    </xf>
    <xf numFmtId="0" fontId="0" fillId="4" borderId="0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8" xfId="0" applyFill="1" applyBorder="1"/>
    <xf numFmtId="0" fontId="0" fillId="5" borderId="0" xfId="0" applyFill="1" applyBorder="1" applyAlignment="1">
      <alignment horizontal="center"/>
    </xf>
    <xf numFmtId="0" fontId="0" fillId="5" borderId="0" xfId="0" applyFont="1" applyFill="1" applyBorder="1"/>
    <xf numFmtId="0" fontId="4" fillId="5" borderId="0" xfId="0" applyFont="1" applyFill="1" applyBorder="1" applyAlignment="1">
      <alignment horizontal="center"/>
    </xf>
    <xf numFmtId="0" fontId="0" fillId="5" borderId="0" xfId="0" applyFont="1" applyFill="1" applyBorder="1" applyAlignment="1">
      <alignment horizontal="center"/>
    </xf>
    <xf numFmtId="0" fontId="0" fillId="4" borderId="11" xfId="0" applyFill="1" applyBorder="1"/>
    <xf numFmtId="0" fontId="0" fillId="4" borderId="12" xfId="0" applyFill="1" applyBorder="1"/>
    <xf numFmtId="0" fontId="0" fillId="4" borderId="13" xfId="0" applyFill="1" applyBorder="1"/>
    <xf numFmtId="0" fontId="0" fillId="4" borderId="4" xfId="0" applyFill="1" applyBorder="1"/>
    <xf numFmtId="0" fontId="0" fillId="5" borderId="0" xfId="0" applyFill="1" applyBorder="1" applyAlignment="1" applyProtection="1">
      <alignment horizontal="center"/>
      <protection locked="0"/>
    </xf>
    <xf numFmtId="0" fontId="0" fillId="4" borderId="3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/>
    </xf>
    <xf numFmtId="0" fontId="0" fillId="4" borderId="0" xfId="0" applyFill="1" applyBorder="1" applyAlignment="1">
      <alignment horizontal="center"/>
    </xf>
    <xf numFmtId="0" fontId="0" fillId="4" borderId="0" xfId="0" applyFill="1" applyBorder="1" applyAlignment="1"/>
    <xf numFmtId="0" fontId="0" fillId="8" borderId="4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left" vertical="center"/>
    </xf>
    <xf numFmtId="0" fontId="0" fillId="5" borderId="12" xfId="0" applyFill="1" applyBorder="1"/>
    <xf numFmtId="0" fontId="0" fillId="5" borderId="12" xfId="0" applyFont="1" applyFill="1" applyBorder="1"/>
    <xf numFmtId="0" fontId="0" fillId="5" borderId="12" xfId="0" applyFill="1" applyBorder="1" applyAlignment="1" applyProtection="1">
      <alignment horizontal="center"/>
      <protection locked="0"/>
    </xf>
    <xf numFmtId="0" fontId="1" fillId="5" borderId="0" xfId="0" applyFont="1" applyFill="1"/>
    <xf numFmtId="0" fontId="0" fillId="5" borderId="0" xfId="0" applyFill="1" applyAlignment="1">
      <alignment horizontal="center"/>
    </xf>
    <xf numFmtId="0" fontId="0" fillId="2" borderId="0" xfId="0" applyFill="1" applyAlignment="1"/>
    <xf numFmtId="0" fontId="0" fillId="8" borderId="1" xfId="0" applyFill="1" applyBorder="1" applyAlignment="1">
      <alignment horizontal="center"/>
    </xf>
    <xf numFmtId="0" fontId="6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0" fillId="7" borderId="0" xfId="0" applyFill="1"/>
    <xf numFmtId="0" fontId="0" fillId="4" borderId="1" xfId="0" applyFill="1" applyBorder="1"/>
    <xf numFmtId="0" fontId="0" fillId="7" borderId="1" xfId="0" applyFill="1" applyBorder="1" applyAlignment="1">
      <alignment horizontal="center" vertical="center"/>
    </xf>
    <xf numFmtId="0" fontId="2" fillId="4" borderId="6" xfId="0" applyFont="1" applyFill="1" applyBorder="1"/>
    <xf numFmtId="0" fontId="0" fillId="5" borderId="0" xfId="0" applyFont="1" applyFill="1"/>
    <xf numFmtId="0" fontId="0" fillId="3" borderId="0" xfId="0" applyFont="1" applyFill="1" applyAlignment="1">
      <alignment horizontal="center"/>
    </xf>
    <xf numFmtId="0" fontId="0" fillId="3" borderId="0" xfId="0" applyFont="1" applyFill="1"/>
    <xf numFmtId="0" fontId="0" fillId="5" borderId="0" xfId="0" applyFont="1" applyFill="1" applyAlignment="1">
      <alignment horizontal="center"/>
    </xf>
    <xf numFmtId="0" fontId="12" fillId="5" borderId="0" xfId="1" applyFill="1"/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2" fillId="8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0" fillId="7" borderId="1" xfId="0" applyFill="1" applyBorder="1" applyAlignment="1">
      <alignment horizontal="left" vertical="center"/>
    </xf>
    <xf numFmtId="0" fontId="2" fillId="4" borderId="7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2" fillId="9" borderId="14" xfId="0" applyFont="1" applyFill="1" applyBorder="1" applyAlignment="1">
      <alignment horizontal="center"/>
    </xf>
    <xf numFmtId="0" fontId="2" fillId="9" borderId="5" xfId="0" applyFont="1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5" fillId="9" borderId="14" xfId="0" applyFont="1" applyFill="1" applyBorder="1" applyAlignment="1">
      <alignment horizontal="center"/>
    </xf>
    <xf numFmtId="0" fontId="5" fillId="9" borderId="15" xfId="0" applyFont="1" applyFill="1" applyBorder="1" applyAlignment="1">
      <alignment horizontal="center"/>
    </xf>
    <xf numFmtId="0" fontId="5" fillId="9" borderId="5" xfId="0" applyFont="1" applyFill="1" applyBorder="1" applyAlignment="1">
      <alignment horizontal="center"/>
    </xf>
    <xf numFmtId="0" fontId="0" fillId="10" borderId="0" xfId="0" applyFill="1" applyBorder="1" applyAlignment="1">
      <alignment horizontal="center"/>
    </xf>
    <xf numFmtId="0" fontId="0" fillId="10" borderId="0" xfId="0" applyFill="1" applyAlignment="1">
      <alignment horizontal="center"/>
    </xf>
    <xf numFmtId="0" fontId="5" fillId="9" borderId="14" xfId="0" applyFont="1" applyFill="1" applyBorder="1" applyAlignment="1">
      <alignment horizontal="center" wrapText="1"/>
    </xf>
    <xf numFmtId="0" fontId="5" fillId="9" borderId="15" xfId="0" applyFont="1" applyFill="1" applyBorder="1" applyAlignment="1">
      <alignment horizontal="center" wrapText="1"/>
    </xf>
    <xf numFmtId="0" fontId="5" fillId="9" borderId="5" xfId="0" applyFont="1" applyFill="1" applyBorder="1" applyAlignment="1">
      <alignment horizontal="center" wrapText="1"/>
    </xf>
    <xf numFmtId="0" fontId="0" fillId="4" borderId="4" xfId="0" applyFill="1" applyBorder="1" applyAlignment="1">
      <alignment horizontal="center"/>
    </xf>
    <xf numFmtId="0" fontId="0" fillId="11" borderId="1" xfId="0" applyFill="1" applyBorder="1"/>
    <xf numFmtId="0" fontId="0" fillId="11" borderId="1" xfId="0" applyFill="1" applyBorder="1" applyAlignment="1">
      <alignment horizont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left" vertical="center"/>
    </xf>
    <xf numFmtId="0" fontId="0" fillId="11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11" borderId="7" xfId="0" applyFill="1" applyBorder="1"/>
    <xf numFmtId="0" fontId="0" fillId="11" borderId="7" xfId="0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6" borderId="7" xfId="0" applyFill="1" applyBorder="1" applyAlignment="1">
      <alignment wrapText="1"/>
    </xf>
    <xf numFmtId="0" fontId="0" fillId="4" borderId="0" xfId="0" applyFill="1" applyBorder="1" applyAlignment="1">
      <alignment wrapText="1"/>
    </xf>
    <xf numFmtId="0" fontId="0" fillId="8" borderId="1" xfId="0" applyFill="1" applyBorder="1" applyAlignment="1">
      <alignment horizontal="center" wrapText="1"/>
    </xf>
    <xf numFmtId="0" fontId="12" fillId="0" borderId="1" xfId="1" applyFill="1" applyBorder="1" applyAlignment="1">
      <alignment horizontal="center" wrapText="1"/>
    </xf>
    <xf numFmtId="0" fontId="12" fillId="11" borderId="1" xfId="1" applyFill="1" applyBorder="1" applyAlignment="1">
      <alignment horizontal="center" wrapText="1"/>
    </xf>
    <xf numFmtId="0" fontId="0" fillId="11" borderId="1" xfId="0" applyFill="1" applyBorder="1" applyAlignment="1">
      <alignment horizontal="center" wrapText="1"/>
    </xf>
    <xf numFmtId="0" fontId="15" fillId="12" borderId="1" xfId="1" applyFont="1" applyFill="1" applyBorder="1" applyAlignment="1">
      <alignment horizontal="center" wrapText="1"/>
    </xf>
    <xf numFmtId="0" fontId="2" fillId="12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 wrapText="1"/>
    </xf>
    <xf numFmtId="0" fontId="2" fillId="10" borderId="0" xfId="0" applyFont="1" applyFill="1"/>
    <xf numFmtId="0" fontId="0" fillId="0" borderId="15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7" borderId="14" xfId="0" applyFill="1" applyBorder="1" applyAlignment="1" applyProtection="1">
      <alignment horizontal="center"/>
      <protection locked="0"/>
    </xf>
    <xf numFmtId="0" fontId="0" fillId="8" borderId="1" xfId="0" applyFill="1" applyBorder="1" applyAlignment="1" applyProtection="1">
      <alignment horizontal="center"/>
    </xf>
    <xf numFmtId="0" fontId="0" fillId="4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11" borderId="1" xfId="0" applyFill="1" applyBorder="1" applyAlignment="1" applyProtection="1">
      <alignment horizontal="center"/>
      <protection locked="0"/>
    </xf>
    <xf numFmtId="0" fontId="2" fillId="4" borderId="14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0" fillId="12" borderId="1" xfId="0" applyFont="1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13" borderId="1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0" fillId="6" borderId="1" xfId="0" applyFont="1" applyFill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Model Summary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Frequentist Dichotomous Hill 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12.925999999999998</c:v>
              </c:pt>
              <c:pt idx="2">
                <c:v>25.851999999999997</c:v>
              </c:pt>
              <c:pt idx="3">
                <c:v>38.777999999999992</c:v>
              </c:pt>
              <c:pt idx="4">
                <c:v>51.703999999999994</c:v>
              </c:pt>
              <c:pt idx="5">
                <c:v>64.63</c:v>
              </c:pt>
              <c:pt idx="6">
                <c:v>77.555999999999983</c:v>
              </c:pt>
              <c:pt idx="7">
                <c:v>90.481999999999985</c:v>
              </c:pt>
              <c:pt idx="8">
                <c:v>103.40799999999999</c:v>
              </c:pt>
              <c:pt idx="9">
                <c:v>116.33399999999999</c:v>
              </c:pt>
              <c:pt idx="10">
                <c:v>129.26</c:v>
              </c:pt>
              <c:pt idx="11">
                <c:v>142.18599999999998</c:v>
              </c:pt>
              <c:pt idx="12">
                <c:v>155.11199999999997</c:v>
              </c:pt>
              <c:pt idx="13">
                <c:v>168.03799999999998</c:v>
              </c:pt>
              <c:pt idx="14">
                <c:v>180.96399999999997</c:v>
              </c:pt>
              <c:pt idx="15">
                <c:v>193.89</c:v>
              </c:pt>
              <c:pt idx="16">
                <c:v>206.81599999999997</c:v>
              </c:pt>
              <c:pt idx="17">
                <c:v>219.74199999999996</c:v>
              </c:pt>
              <c:pt idx="18">
                <c:v>232.66799999999998</c:v>
              </c:pt>
              <c:pt idx="19">
                <c:v>245.59399999999997</c:v>
              </c:pt>
              <c:pt idx="20">
                <c:v>258.52</c:v>
              </c:pt>
              <c:pt idx="21">
                <c:v>271.44599999999997</c:v>
              </c:pt>
              <c:pt idx="22">
                <c:v>284.37199999999996</c:v>
              </c:pt>
              <c:pt idx="23">
                <c:v>297.29799999999994</c:v>
              </c:pt>
              <c:pt idx="24">
                <c:v>310.22399999999993</c:v>
              </c:pt>
              <c:pt idx="25">
                <c:v>323.14999999999998</c:v>
              </c:pt>
              <c:pt idx="26">
                <c:v>336.07599999999996</c:v>
              </c:pt>
              <c:pt idx="27">
                <c:v>349.00199999999995</c:v>
              </c:pt>
              <c:pt idx="28">
                <c:v>361.92799999999994</c:v>
              </c:pt>
              <c:pt idx="29">
                <c:v>374.85399999999993</c:v>
              </c:pt>
              <c:pt idx="30">
                <c:v>387.78</c:v>
              </c:pt>
              <c:pt idx="31">
                <c:v>400.70599999999996</c:v>
              </c:pt>
              <c:pt idx="32">
                <c:v>413.63199999999995</c:v>
              </c:pt>
              <c:pt idx="33">
                <c:v>426.55799999999994</c:v>
              </c:pt>
              <c:pt idx="34">
                <c:v>439.48399999999992</c:v>
              </c:pt>
              <c:pt idx="35">
                <c:v>452.40999999999997</c:v>
              </c:pt>
              <c:pt idx="36">
                <c:v>465.33599999999996</c:v>
              </c:pt>
              <c:pt idx="37">
                <c:v>478.26199999999994</c:v>
              </c:pt>
              <c:pt idx="38">
                <c:v>491.18799999999993</c:v>
              </c:pt>
              <c:pt idx="39">
                <c:v>504.11399999999992</c:v>
              </c:pt>
              <c:pt idx="40">
                <c:v>517.04</c:v>
              </c:pt>
              <c:pt idx="41">
                <c:v>529.96599999999989</c:v>
              </c:pt>
              <c:pt idx="42">
                <c:v>542.89199999999994</c:v>
              </c:pt>
              <c:pt idx="43">
                <c:v>555.81799999999998</c:v>
              </c:pt>
              <c:pt idx="44">
                <c:v>568.74399999999991</c:v>
              </c:pt>
              <c:pt idx="45">
                <c:v>581.66999999999996</c:v>
              </c:pt>
              <c:pt idx="46">
                <c:v>594.59599999999989</c:v>
              </c:pt>
              <c:pt idx="47">
                <c:v>607.52199999999993</c:v>
              </c:pt>
              <c:pt idx="48">
                <c:v>620.44799999999987</c:v>
              </c:pt>
              <c:pt idx="49">
                <c:v>633.37399999999991</c:v>
              </c:pt>
              <c:pt idx="50">
                <c:v>646.29999999999995</c:v>
              </c:pt>
            </c:numLit>
          </c:xVal>
          <c:yVal>
            <c:numLit>
              <c:formatCode>General</c:formatCode>
              <c:ptCount val="51"/>
              <c:pt idx="0">
                <c:v>1.4768444669693006E-2</c:v>
              </c:pt>
              <c:pt idx="1">
                <c:v>1.476844466969301E-2</c:v>
              </c:pt>
              <c:pt idx="2">
                <c:v>1.4768444669777397E-2</c:v>
              </c:pt>
              <c:pt idx="3">
                <c:v>1.476844470005109E-2</c:v>
              </c:pt>
              <c:pt idx="4">
                <c:v>1.4768446645622995E-2</c:v>
              </c:pt>
              <c:pt idx="5">
                <c:v>1.4768495069536222E-2</c:v>
              </c:pt>
              <c:pt idx="6">
                <c:v>1.4769155475691293E-2</c:v>
              </c:pt>
              <c:pt idx="7">
                <c:v>1.4775104751860793E-2</c:v>
              </c:pt>
              <c:pt idx="8">
                <c:v>1.4814700829802909E-2</c:v>
              </c:pt>
              <c:pt idx="9">
                <c:v>1.5023886148906301E-2</c:v>
              </c:pt>
              <c:pt idx="10">
                <c:v>1.5942998037180241E-2</c:v>
              </c:pt>
              <c:pt idx="11">
                <c:v>1.9388714583765138E-2</c:v>
              </c:pt>
              <c:pt idx="12">
                <c:v>3.0377698861626737E-2</c:v>
              </c:pt>
              <c:pt idx="13">
                <c:v>5.8665361466093247E-2</c:v>
              </c:pt>
              <c:pt idx="14">
                <c:v>0.11099995836945988</c:v>
              </c:pt>
              <c:pt idx="15">
                <c:v>0.17262885741793169</c:v>
              </c:pt>
              <c:pt idx="16">
                <c:v>0.21875831607299168</c:v>
              </c:pt>
              <c:pt idx="17">
                <c:v>0.24402258076650407</c:v>
              </c:pt>
              <c:pt idx="18">
                <c:v>0.25596003488474239</c:v>
              </c:pt>
              <c:pt idx="19">
                <c:v>0.26136210360572509</c:v>
              </c:pt>
              <c:pt idx="20">
                <c:v>0.26381919732133347</c:v>
              </c:pt>
              <c:pt idx="21">
                <c:v>0.26496362765865139</c:v>
              </c:pt>
              <c:pt idx="22">
                <c:v>0.2655126781950195</c:v>
              </c:pt>
              <c:pt idx="23">
                <c:v>0.26578421975069755</c:v>
              </c:pt>
              <c:pt idx="24">
                <c:v>0.26592250583726501</c:v>
              </c:pt>
              <c:pt idx="25">
                <c:v>0.26599489587987007</c:v>
              </c:pt>
              <c:pt idx="26">
                <c:v>0.26603377522639365</c:v>
              </c:pt>
              <c:pt idx="27">
                <c:v>0.26605516010280256</c:v>
              </c:pt>
              <c:pt idx="28">
                <c:v>0.26606718568733645</c:v>
              </c:pt>
              <c:pt idx="29">
                <c:v>0.26607408879898919</c:v>
              </c:pt>
              <c:pt idx="30">
                <c:v>0.26607812815901316</c:v>
              </c:pt>
              <c:pt idx="31">
                <c:v>0.26608053449503793</c:v>
              </c:pt>
              <c:pt idx="32">
                <c:v>0.26608199221740508</c:v>
              </c:pt>
              <c:pt idx="33">
                <c:v>0.26608288926008744</c:v>
              </c:pt>
              <c:pt idx="34">
                <c:v>0.2660834494780468</c:v>
              </c:pt>
              <c:pt idx="35">
                <c:v>0.26608380423330374</c:v>
              </c:pt>
              <c:pt idx="36">
                <c:v>0.26608403183901042</c:v>
              </c:pt>
              <c:pt idx="37">
                <c:v>0.26608417968289028</c:v>
              </c:pt>
              <c:pt idx="38">
                <c:v>0.26608427684536584</c:v>
              </c:pt>
              <c:pt idx="39">
                <c:v>0.26608434141092929</c:v>
              </c:pt>
              <c:pt idx="40">
                <c:v>0.2660843847683334</c:v>
              </c:pt>
              <c:pt idx="41">
                <c:v>0.26608441417575501</c:v>
              </c:pt>
              <c:pt idx="42">
                <c:v>0.2660844343116131</c:v>
              </c:pt>
              <c:pt idx="43">
                <c:v>0.26608444822414595</c:v>
              </c:pt>
              <c:pt idx="44">
                <c:v>0.26608445791991447</c:v>
              </c:pt>
              <c:pt idx="45">
                <c:v>0.26608446473274949</c:v>
              </c:pt>
              <c:pt idx="46">
                <c:v>0.26608446955760257</c:v>
              </c:pt>
              <c:pt idx="47">
                <c:v>0.26608447300032745</c:v>
              </c:pt>
              <c:pt idx="48">
                <c:v>0.26608447547457681</c:v>
              </c:pt>
              <c:pt idx="49">
                <c:v>0.26608447726508838</c:v>
              </c:pt>
              <c:pt idx="50">
                <c:v>0.26608447856939887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1-FF19-4626-9A65-D535258D0CB0}"/>
            </c:ext>
          </c:extLst>
        </c:ser>
        <c:ser>
          <c:idx val="2"/>
          <c:order val="2"/>
          <c:tx>
            <c:v>Frequentist Gamma Estimated Probability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12.925999999999998</c:v>
              </c:pt>
              <c:pt idx="2">
                <c:v>25.851999999999997</c:v>
              </c:pt>
              <c:pt idx="3">
                <c:v>38.777999999999992</c:v>
              </c:pt>
              <c:pt idx="4">
                <c:v>51.703999999999994</c:v>
              </c:pt>
              <c:pt idx="5">
                <c:v>64.63</c:v>
              </c:pt>
              <c:pt idx="6">
                <c:v>77.555999999999983</c:v>
              </c:pt>
              <c:pt idx="7">
                <c:v>90.481999999999985</c:v>
              </c:pt>
              <c:pt idx="8">
                <c:v>103.40799999999999</c:v>
              </c:pt>
              <c:pt idx="9">
                <c:v>116.33399999999999</c:v>
              </c:pt>
              <c:pt idx="10">
                <c:v>129.26</c:v>
              </c:pt>
              <c:pt idx="11">
                <c:v>142.18599999999998</c:v>
              </c:pt>
              <c:pt idx="12">
                <c:v>155.11199999999997</c:v>
              </c:pt>
              <c:pt idx="13">
                <c:v>168.03799999999998</c:v>
              </c:pt>
              <c:pt idx="14">
                <c:v>180.96399999999997</c:v>
              </c:pt>
              <c:pt idx="15">
                <c:v>193.89</c:v>
              </c:pt>
              <c:pt idx="16">
                <c:v>206.81599999999997</c:v>
              </c:pt>
              <c:pt idx="17">
                <c:v>219.74199999999996</c:v>
              </c:pt>
              <c:pt idx="18">
                <c:v>232.66799999999998</c:v>
              </c:pt>
              <c:pt idx="19">
                <c:v>245.59399999999997</c:v>
              </c:pt>
              <c:pt idx="20">
                <c:v>258.52</c:v>
              </c:pt>
              <c:pt idx="21">
                <c:v>271.44599999999997</c:v>
              </c:pt>
              <c:pt idx="22">
                <c:v>284.37199999999996</c:v>
              </c:pt>
              <c:pt idx="23">
                <c:v>297.29799999999994</c:v>
              </c:pt>
              <c:pt idx="24">
                <c:v>310.22399999999993</c:v>
              </c:pt>
              <c:pt idx="25">
                <c:v>323.14999999999998</c:v>
              </c:pt>
              <c:pt idx="26">
                <c:v>336.07599999999996</c:v>
              </c:pt>
              <c:pt idx="27">
                <c:v>349.00199999999995</c:v>
              </c:pt>
              <c:pt idx="28">
                <c:v>361.92799999999994</c:v>
              </c:pt>
              <c:pt idx="29">
                <c:v>374.85399999999993</c:v>
              </c:pt>
              <c:pt idx="30">
                <c:v>387.78</c:v>
              </c:pt>
              <c:pt idx="31">
                <c:v>400.70599999999996</c:v>
              </c:pt>
              <c:pt idx="32">
                <c:v>413.63199999999995</c:v>
              </c:pt>
              <c:pt idx="33">
                <c:v>426.55799999999994</c:v>
              </c:pt>
              <c:pt idx="34">
                <c:v>439.48399999999992</c:v>
              </c:pt>
              <c:pt idx="35">
                <c:v>452.40999999999997</c:v>
              </c:pt>
              <c:pt idx="36">
                <c:v>465.33599999999996</c:v>
              </c:pt>
              <c:pt idx="37">
                <c:v>478.26199999999994</c:v>
              </c:pt>
              <c:pt idx="38">
                <c:v>491.18799999999993</c:v>
              </c:pt>
              <c:pt idx="39">
                <c:v>504.11399999999992</c:v>
              </c:pt>
              <c:pt idx="40">
                <c:v>517.04</c:v>
              </c:pt>
              <c:pt idx="41">
                <c:v>529.96599999999989</c:v>
              </c:pt>
              <c:pt idx="42">
                <c:v>542.89199999999994</c:v>
              </c:pt>
              <c:pt idx="43">
                <c:v>555.81799999999998</c:v>
              </c:pt>
              <c:pt idx="44">
                <c:v>568.74399999999991</c:v>
              </c:pt>
              <c:pt idx="45">
                <c:v>581.66999999999996</c:v>
              </c:pt>
              <c:pt idx="46">
                <c:v>594.59599999999989</c:v>
              </c:pt>
              <c:pt idx="47">
                <c:v>607.52199999999993</c:v>
              </c:pt>
              <c:pt idx="48">
                <c:v>620.44799999999987</c:v>
              </c:pt>
              <c:pt idx="49">
                <c:v>633.37399999999991</c:v>
              </c:pt>
              <c:pt idx="50">
                <c:v>646.29999999999995</c:v>
              </c:pt>
            </c:numLit>
          </c:xVal>
          <c:yVal>
            <c:numLit>
              <c:formatCode>General</c:formatCode>
              <c:ptCount val="51"/>
              <c:pt idx="0">
                <c:v>5.6447110730307698E-2</c:v>
              </c:pt>
              <c:pt idx="1">
                <c:v>5.8122529034653272E-2</c:v>
              </c:pt>
              <c:pt idx="2">
                <c:v>6.0728249723540378E-2</c:v>
              </c:pt>
              <c:pt idx="3">
                <c:v>6.3838864616967417E-2</c:v>
              </c:pt>
              <c:pt idx="4">
                <c:v>6.7317245442827287E-2</c:v>
              </c:pt>
              <c:pt idx="5">
                <c:v>7.1086804847653395E-2</c:v>
              </c:pt>
              <c:pt idx="6">
                <c:v>7.509691581718303E-2</c:v>
              </c:pt>
              <c:pt idx="7">
                <c:v>7.9310931755209535E-2</c:v>
              </c:pt>
              <c:pt idx="8">
                <c:v>8.370075734562675E-2</c:v>
              </c:pt>
              <c:pt idx="9">
                <c:v>8.8243980486535756E-2</c:v>
              </c:pt>
              <c:pt idx="10">
                <c:v>9.2922195131714333E-2</c:v>
              </c:pt>
              <c:pt idx="11">
                <c:v>9.7719946264707994E-2</c:v>
              </c:pt>
              <c:pt idx="12">
                <c:v>0.10262402852336241</c:v>
              </c:pt>
              <c:pt idx="13">
                <c:v>0.10762299924496117</c:v>
              </c:pt>
              <c:pt idx="14">
                <c:v>0.11270682831782479</c:v>
              </c:pt>
              <c:pt idx="15">
                <c:v>0.11786663901177138</c:v>
              </c:pt>
              <c:pt idx="16">
                <c:v>0.12309451142718661</c:v>
              </c:pt>
              <c:pt idx="17">
                <c:v>0.12838333031153226</c:v>
              </c:pt>
              <c:pt idx="18">
                <c:v>0.13372666510184808</c:v>
              </c:pt>
              <c:pt idx="19">
                <c:v>0.13911867388299262</c:v>
              </c:pt>
              <c:pt idx="20">
                <c:v>0.1445540254312444</c:v>
              </c:pt>
              <c:pt idx="21">
                <c:v>0.15002783516305737</c:v>
              </c:pt>
              <c:pt idx="22">
                <c:v>0.15553561193384996</c:v>
              </c:pt>
              <c:pt idx="23">
                <c:v>0.16107321341548383</c:v>
              </c:pt>
              <c:pt idx="24">
                <c:v>0.1666368083377141</c:v>
              </c:pt>
              <c:pt idx="25">
                <c:v>0.17222284428107545</c:v>
              </c:pt>
              <c:pt idx="26">
                <c:v>0.17782802000384973</c:v>
              </c:pt>
              <c:pt idx="27">
                <c:v>0.18344926150549101</c:v>
              </c:pt>
              <c:pt idx="28">
                <c:v>0.18908370119458659</c:v>
              </c:pt>
              <c:pt idx="29">
                <c:v>0.1947286596558819</c:v>
              </c:pt>
              <c:pt idx="30">
                <c:v>0.20038162960844574</c:v>
              </c:pt>
              <c:pt idx="31">
                <c:v>0.20604026172307094</c:v>
              </c:pt>
              <c:pt idx="32">
                <c:v>0.21170235202680168</c:v>
              </c:pt>
              <c:pt idx="33">
                <c:v>0.2173658306699135</c:v>
              </c:pt>
              <c:pt idx="34">
                <c:v>0.22302875186861962</c:v>
              </c:pt>
              <c:pt idx="35">
                <c:v>0.22868928486735018</c:v>
              </c:pt>
              <c:pt idx="36">
                <c:v>0.23434570578926797</c:v>
              </c:pt>
              <c:pt idx="37">
                <c:v>0.23999639026395111</c:v>
              </c:pt>
              <c:pt idx="38">
                <c:v>0.24563980673783614</c:v>
              </c:pt>
              <c:pt idx="39">
                <c:v>0.25127451038679433</c:v>
              </c:pt>
              <c:pt idx="40">
                <c:v>0.25689913756165922</c:v>
              </c:pt>
              <c:pt idx="41">
                <c:v>0.26251240070710075</c:v>
              </c:pt>
              <c:pt idx="42">
                <c:v>0.26811308370227654</c:v>
              </c:pt>
              <c:pt idx="43">
                <c:v>0.27370003757846934</c:v>
              </c:pt>
              <c:pt idx="44">
                <c:v>0.27927217657467068</c:v>
              </c:pt>
              <c:pt idx="45">
                <c:v>0.28482847449696042</c:v>
              </c:pt>
              <c:pt idx="46">
                <c:v>0.29036796135170651</c:v>
              </c:pt>
              <c:pt idx="47">
                <c:v>0.29588972022620164</c:v>
              </c:pt>
              <c:pt idx="48">
                <c:v>0.30139288439342904</c:v>
              </c:pt>
              <c:pt idx="49">
                <c:v>0.30687663462032405</c:v>
              </c:pt>
              <c:pt idx="50">
                <c:v>0.31234019666119994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3-FF19-4626-9A65-D535258D0CB0}"/>
            </c:ext>
          </c:extLst>
        </c:ser>
        <c:ser>
          <c:idx val="3"/>
          <c:order val="3"/>
          <c:tx>
            <c:v>Frequentist Log-Logistic Estimated Probability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12.925999999999998</c:v>
              </c:pt>
              <c:pt idx="2">
                <c:v>25.851999999999997</c:v>
              </c:pt>
              <c:pt idx="3">
                <c:v>38.777999999999992</c:v>
              </c:pt>
              <c:pt idx="4">
                <c:v>51.703999999999994</c:v>
              </c:pt>
              <c:pt idx="5">
                <c:v>64.63</c:v>
              </c:pt>
              <c:pt idx="6">
                <c:v>77.555999999999983</c:v>
              </c:pt>
              <c:pt idx="7">
                <c:v>90.481999999999985</c:v>
              </c:pt>
              <c:pt idx="8">
                <c:v>103.40799999999999</c:v>
              </c:pt>
              <c:pt idx="9">
                <c:v>116.33399999999999</c:v>
              </c:pt>
              <c:pt idx="10">
                <c:v>129.26</c:v>
              </c:pt>
              <c:pt idx="11">
                <c:v>142.18599999999998</c:v>
              </c:pt>
              <c:pt idx="12">
                <c:v>155.11199999999997</c:v>
              </c:pt>
              <c:pt idx="13">
                <c:v>168.03799999999998</c:v>
              </c:pt>
              <c:pt idx="14">
                <c:v>180.96399999999997</c:v>
              </c:pt>
              <c:pt idx="15">
                <c:v>193.89</c:v>
              </c:pt>
              <c:pt idx="16">
                <c:v>206.81599999999997</c:v>
              </c:pt>
              <c:pt idx="17">
                <c:v>219.74199999999996</c:v>
              </c:pt>
              <c:pt idx="18">
                <c:v>232.66799999999998</c:v>
              </c:pt>
              <c:pt idx="19">
                <c:v>245.59399999999997</c:v>
              </c:pt>
              <c:pt idx="20">
                <c:v>258.52</c:v>
              </c:pt>
              <c:pt idx="21">
                <c:v>271.44599999999997</c:v>
              </c:pt>
              <c:pt idx="22">
                <c:v>284.37199999999996</c:v>
              </c:pt>
              <c:pt idx="23">
                <c:v>297.29799999999994</c:v>
              </c:pt>
              <c:pt idx="24">
                <c:v>310.22399999999993</c:v>
              </c:pt>
              <c:pt idx="25">
                <c:v>323.14999999999998</c:v>
              </c:pt>
              <c:pt idx="26">
                <c:v>336.07599999999996</c:v>
              </c:pt>
              <c:pt idx="27">
                <c:v>349.00199999999995</c:v>
              </c:pt>
              <c:pt idx="28">
                <c:v>361.92799999999994</c:v>
              </c:pt>
              <c:pt idx="29">
                <c:v>374.85399999999993</c:v>
              </c:pt>
              <c:pt idx="30">
                <c:v>387.78</c:v>
              </c:pt>
              <c:pt idx="31">
                <c:v>400.70599999999996</c:v>
              </c:pt>
              <c:pt idx="32">
                <c:v>413.63199999999995</c:v>
              </c:pt>
              <c:pt idx="33">
                <c:v>426.55799999999994</c:v>
              </c:pt>
              <c:pt idx="34">
                <c:v>439.48399999999992</c:v>
              </c:pt>
              <c:pt idx="35">
                <c:v>452.40999999999997</c:v>
              </c:pt>
              <c:pt idx="36">
                <c:v>465.33599999999996</c:v>
              </c:pt>
              <c:pt idx="37">
                <c:v>478.26199999999994</c:v>
              </c:pt>
              <c:pt idx="38">
                <c:v>491.18799999999993</c:v>
              </c:pt>
              <c:pt idx="39">
                <c:v>504.11399999999992</c:v>
              </c:pt>
              <c:pt idx="40">
                <c:v>517.04</c:v>
              </c:pt>
              <c:pt idx="41">
                <c:v>529.96599999999989</c:v>
              </c:pt>
              <c:pt idx="42">
                <c:v>542.89199999999994</c:v>
              </c:pt>
              <c:pt idx="43">
                <c:v>555.81799999999998</c:v>
              </c:pt>
              <c:pt idx="44">
                <c:v>568.74399999999991</c:v>
              </c:pt>
              <c:pt idx="45">
                <c:v>581.66999999999996</c:v>
              </c:pt>
              <c:pt idx="46">
                <c:v>594.59599999999989</c:v>
              </c:pt>
              <c:pt idx="47">
                <c:v>607.52199999999993</c:v>
              </c:pt>
              <c:pt idx="48">
                <c:v>620.44799999999987</c:v>
              </c:pt>
              <c:pt idx="49">
                <c:v>633.37399999999991</c:v>
              </c:pt>
              <c:pt idx="50">
                <c:v>646.29999999999995</c:v>
              </c:pt>
            </c:numLit>
          </c:xVal>
          <c:yVal>
            <c:numLit>
              <c:formatCode>General</c:formatCode>
              <c:ptCount val="51"/>
              <c:pt idx="0">
                <c:v>5.62127055298857E-2</c:v>
              </c:pt>
              <c:pt idx="1">
                <c:v>5.7857726623526812E-2</c:v>
              </c:pt>
              <c:pt idx="2">
                <c:v>6.0454866064606649E-2</c:v>
              </c:pt>
              <c:pt idx="3">
                <c:v>6.3583301314178081E-2</c:v>
              </c:pt>
              <c:pt idx="4">
                <c:v>6.7104933428343519E-2</c:v>
              </c:pt>
              <c:pt idx="5">
                <c:v>7.0941232018417691E-2</c:v>
              </c:pt>
              <c:pt idx="6">
                <c:v>7.5039275738322142E-2</c:v>
              </c:pt>
              <c:pt idx="7">
                <c:v>7.9359992258912132E-2</c:v>
              </c:pt>
              <c:pt idx="8">
                <c:v>8.3872831718129939E-2</c:v>
              </c:pt>
              <c:pt idx="9">
                <c:v>8.855295389832879E-2</c:v>
              </c:pt>
              <c:pt idx="10">
                <c:v>9.3379583359190832E-2</c:v>
              </c:pt>
              <c:pt idx="11">
                <c:v>9.8334974148567067E-2</c:v>
              </c:pt>
              <c:pt idx="12">
                <c:v>0.10340372068218318</c:v>
              </c:pt>
              <c:pt idx="13">
                <c:v>0.10857227829418056</c:v>
              </c:pt>
              <c:pt idx="14">
                <c:v>0.11382861743097226</c:v>
              </c:pt>
              <c:pt idx="15">
                <c:v>0.11916196663943275</c:v>
              </c:pt>
              <c:pt idx="16">
                <c:v>0.12456261662311077</c:v>
              </c:pt>
              <c:pt idx="17">
                <c:v>0.13002176754301606</c:v>
              </c:pt>
              <c:pt idx="18">
                <c:v>0.13553140772015851</c:v>
              </c:pt>
              <c:pt idx="19">
                <c:v>0.14108421564418813</c:v>
              </c:pt>
              <c:pt idx="20">
                <c:v>0.14667347961581295</c:v>
              </c:pt>
              <c:pt idx="21">
                <c:v>0.15229303096163532</c:v>
              </c:pt>
              <c:pt idx="22">
                <c:v>0.15793718785722755</c:v>
              </c:pt>
              <c:pt idx="23">
                <c:v>0.16360070755771217</c:v>
              </c:pt>
              <c:pt idx="24">
                <c:v>0.16927874537661378</c:v>
              </c:pt>
              <c:pt idx="25">
                <c:v>0.1749668191444628</c:v>
              </c:pt>
              <c:pt idx="26">
                <c:v>0.18066077816497308</c:v>
              </c:pt>
              <c:pt idx="27">
                <c:v>0.18635677589942926</c:v>
              </c:pt>
              <c:pt idx="28">
                <c:v>0.19205124577013299</c:v>
              </c:pt>
              <c:pt idx="29">
                <c:v>0.19774087959580611</c:v>
              </c:pt>
              <c:pt idx="30">
                <c:v>0.20342260826582712</c:v>
              </c:pt>
              <c:pt idx="31">
                <c:v>0.20909358433327394</c:v>
              </c:pt>
              <c:pt idx="32">
                <c:v>0.2147511662641346</c:v>
              </c:pt>
              <c:pt idx="33">
                <c:v>0.22039290412548571</c:v>
              </c:pt>
              <c:pt idx="34">
                <c:v>0.22601652653171464</c:v>
              </c:pt>
              <c:pt idx="35">
                <c:v>0.23161992869703965</c:v>
              </c:pt>
              <c:pt idx="36">
                <c:v>0.23720116146622591</c:v>
              </c:pt>
              <c:pt idx="37">
                <c:v>0.24275842121466409</c:v>
              </c:pt>
              <c:pt idx="38">
                <c:v>0.24829004052481743</c:v>
              </c:pt>
              <c:pt idx="39">
                <c:v>0.25379447955910339</c:v>
              </c:pt>
              <c:pt idx="40">
                <c:v>0.25927031806013923</c:v>
              </c:pt>
              <c:pt idx="41">
                <c:v>0.26471624791834336</c:v>
              </c:pt>
              <c:pt idx="42">
                <c:v>0.27013106625450845</c:v>
              </c:pt>
              <c:pt idx="43">
                <c:v>0.27551366897138491</c:v>
              </c:pt>
              <c:pt idx="44">
                <c:v>0.28086304473376528</c:v>
              </c:pt>
              <c:pt idx="45">
                <c:v>0.28617826934121809</c:v>
              </c:pt>
              <c:pt idx="46">
                <c:v>0.29145850046159</c:v>
              </c:pt>
              <c:pt idx="47">
                <c:v>0.29670297269682183</c:v>
              </c:pt>
              <c:pt idx="48">
                <c:v>0.30191099295559187</c:v>
              </c:pt>
              <c:pt idx="49">
                <c:v>0.30708193610985263</c:v>
              </c:pt>
              <c:pt idx="50">
                <c:v>0.31221524091457609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4-FF19-4626-9A65-D535258D0CB0}"/>
            </c:ext>
          </c:extLst>
        </c:ser>
        <c:ser>
          <c:idx val="4"/>
          <c:order val="4"/>
          <c:tx>
            <c:v>Frequentist Multistage Degree 4 Estimated Probability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12.925999999999998</c:v>
              </c:pt>
              <c:pt idx="2">
                <c:v>25.851999999999997</c:v>
              </c:pt>
              <c:pt idx="3">
                <c:v>38.777999999999992</c:v>
              </c:pt>
              <c:pt idx="4">
                <c:v>51.703999999999994</c:v>
              </c:pt>
              <c:pt idx="5">
                <c:v>64.63</c:v>
              </c:pt>
              <c:pt idx="6">
                <c:v>77.555999999999983</c:v>
              </c:pt>
              <c:pt idx="7">
                <c:v>90.481999999999985</c:v>
              </c:pt>
              <c:pt idx="8">
                <c:v>103.40799999999999</c:v>
              </c:pt>
              <c:pt idx="9">
                <c:v>116.33399999999999</c:v>
              </c:pt>
              <c:pt idx="10">
                <c:v>129.26</c:v>
              </c:pt>
              <c:pt idx="11">
                <c:v>142.18599999999998</c:v>
              </c:pt>
              <c:pt idx="12">
                <c:v>155.11199999999997</c:v>
              </c:pt>
              <c:pt idx="13">
                <c:v>168.03799999999998</c:v>
              </c:pt>
              <c:pt idx="14">
                <c:v>180.96399999999997</c:v>
              </c:pt>
              <c:pt idx="15">
                <c:v>193.89</c:v>
              </c:pt>
              <c:pt idx="16">
                <c:v>206.81599999999997</c:v>
              </c:pt>
              <c:pt idx="17">
                <c:v>219.74199999999996</c:v>
              </c:pt>
              <c:pt idx="18">
                <c:v>232.66799999999998</c:v>
              </c:pt>
              <c:pt idx="19">
                <c:v>245.59399999999997</c:v>
              </c:pt>
              <c:pt idx="20">
                <c:v>258.52</c:v>
              </c:pt>
              <c:pt idx="21">
                <c:v>271.44599999999997</c:v>
              </c:pt>
              <c:pt idx="22">
                <c:v>284.37199999999996</c:v>
              </c:pt>
              <c:pt idx="23">
                <c:v>297.29799999999994</c:v>
              </c:pt>
              <c:pt idx="24">
                <c:v>310.22399999999993</c:v>
              </c:pt>
              <c:pt idx="25">
                <c:v>323.14999999999998</c:v>
              </c:pt>
              <c:pt idx="26">
                <c:v>336.07599999999996</c:v>
              </c:pt>
              <c:pt idx="27">
                <c:v>349.00199999999995</c:v>
              </c:pt>
              <c:pt idx="28">
                <c:v>361.92799999999994</c:v>
              </c:pt>
              <c:pt idx="29">
                <c:v>374.85399999999993</c:v>
              </c:pt>
              <c:pt idx="30">
                <c:v>387.78</c:v>
              </c:pt>
              <c:pt idx="31">
                <c:v>400.70599999999996</c:v>
              </c:pt>
              <c:pt idx="32">
                <c:v>413.63199999999995</c:v>
              </c:pt>
              <c:pt idx="33">
                <c:v>426.55799999999994</c:v>
              </c:pt>
              <c:pt idx="34">
                <c:v>439.48399999999992</c:v>
              </c:pt>
              <c:pt idx="35">
                <c:v>452.40999999999997</c:v>
              </c:pt>
              <c:pt idx="36">
                <c:v>465.33599999999996</c:v>
              </c:pt>
              <c:pt idx="37">
                <c:v>478.26199999999994</c:v>
              </c:pt>
              <c:pt idx="38">
                <c:v>491.18799999999993</c:v>
              </c:pt>
              <c:pt idx="39">
                <c:v>504.11399999999992</c:v>
              </c:pt>
              <c:pt idx="40">
                <c:v>517.04</c:v>
              </c:pt>
              <c:pt idx="41">
                <c:v>529.96599999999989</c:v>
              </c:pt>
              <c:pt idx="42">
                <c:v>542.89199999999994</c:v>
              </c:pt>
              <c:pt idx="43">
                <c:v>555.81799999999998</c:v>
              </c:pt>
              <c:pt idx="44">
                <c:v>568.74399999999991</c:v>
              </c:pt>
              <c:pt idx="45">
                <c:v>581.66999999999996</c:v>
              </c:pt>
              <c:pt idx="46">
                <c:v>594.59599999999989</c:v>
              </c:pt>
              <c:pt idx="47">
                <c:v>607.52199999999993</c:v>
              </c:pt>
              <c:pt idx="48">
                <c:v>620.44799999999987</c:v>
              </c:pt>
              <c:pt idx="49">
                <c:v>633.37399999999991</c:v>
              </c:pt>
              <c:pt idx="50">
                <c:v>646.29999999999995</c:v>
              </c:pt>
            </c:numLit>
          </c:xVal>
          <c:yVal>
            <c:numLit>
              <c:formatCode>General</c:formatCode>
              <c:ptCount val="51"/>
              <c:pt idx="0">
                <c:v>5.4187595815835501E-2</c:v>
              </c:pt>
              <c:pt idx="1">
                <c:v>5.8047769661255716E-2</c:v>
              </c:pt>
              <c:pt idx="2">
                <c:v>6.1976904991385744E-2</c:v>
              </c:pt>
              <c:pt idx="3">
                <c:v>6.5974005985731055E-2</c:v>
              </c:pt>
              <c:pt idx="4">
                <c:v>7.0038062648310598E-2</c:v>
              </c:pt>
              <c:pt idx="5">
                <c:v>7.4168051232105958E-2</c:v>
              </c:pt>
              <c:pt idx="6">
                <c:v>7.8362934667877734E-2</c:v>
              </c:pt>
              <c:pt idx="7">
                <c:v>8.262166299709886E-2</c:v>
              </c:pt>
              <c:pt idx="8">
                <c:v>8.6943173808751995E-2</c:v>
              </c:pt>
              <c:pt idx="9">
                <c:v>9.132639267973866E-2</c:v>
              </c:pt>
              <c:pt idx="10">
                <c:v>9.5770233618643619E-2</c:v>
              </c:pt>
              <c:pt idx="11">
                <c:v>0.10027359951260045</c:v>
              </c:pt>
              <c:pt idx="12">
                <c:v>0.10483538257700062</c:v>
              </c:pt>
              <c:pt idx="13">
                <c:v>0.1094544648077901</c:v>
              </c:pt>
              <c:pt idx="14">
                <c:v>0.11412971843609529</c:v>
              </c:pt>
              <c:pt idx="15">
                <c:v>0.11886000638492129</c:v>
              </c:pt>
              <c:pt idx="16">
                <c:v>0.12364418272766563</c:v>
              </c:pt>
              <c:pt idx="17">
                <c:v>0.12848109314818806</c:v>
              </c:pt>
              <c:pt idx="18">
                <c:v>0.13336957540218236</c:v>
              </c:pt>
              <c:pt idx="19">
                <c:v>0.13830845977959128</c:v>
              </c:pt>
              <c:pt idx="20">
                <c:v>0.14329656956781037</c:v>
              </c:pt>
              <c:pt idx="21">
                <c:v>0.1483327215154262</c:v>
              </c:pt>
              <c:pt idx="22">
                <c:v>0.1534157262962339</c:v>
              </c:pt>
              <c:pt idx="23">
                <c:v>0.15854438897328377</c:v>
              </c:pt>
              <c:pt idx="24">
                <c:v>0.16371750946270403</c:v>
              </c:pt>
              <c:pt idx="25">
                <c:v>0.16893388299705236</c:v>
              </c:pt>
              <c:pt idx="26">
                <c:v>0.17419230058794766</c:v>
              </c:pt>
              <c:pt idx="27">
                <c:v>0.1794915494877366</c:v>
              </c:pt>
              <c:pt idx="28">
                <c:v>0.18483041364995212</c:v>
              </c:pt>
              <c:pt idx="29">
                <c:v>0.1902076741883228</c:v>
              </c:pt>
              <c:pt idx="30">
                <c:v>0.19562210983409428</c:v>
              </c:pt>
              <c:pt idx="31">
                <c:v>0.20107249739142569</c:v>
              </c:pt>
              <c:pt idx="32">
                <c:v>0.20655761219063123</c:v>
              </c:pt>
              <c:pt idx="33">
                <c:v>0.21207622853903207</c:v>
              </c:pt>
              <c:pt idx="34">
                <c:v>0.21762712016919433</c:v>
              </c:pt>
              <c:pt idx="35">
                <c:v>0.22320906068432889</c:v>
              </c:pt>
              <c:pt idx="36">
                <c:v>0.22882082400063053</c:v>
              </c:pt>
              <c:pt idx="37">
                <c:v>0.23446118478634131</c:v>
              </c:pt>
              <c:pt idx="38">
                <c:v>0.2401289188973228</c:v>
              </c:pt>
              <c:pt idx="39">
                <c:v>0.24582280380892824</c:v>
              </c:pt>
              <c:pt idx="40">
                <c:v>0.25154161904396799</c:v>
              </c:pt>
              <c:pt idx="41">
                <c:v>0.25728414659656684</c:v>
              </c:pt>
              <c:pt idx="42">
                <c:v>0.26304917135171468</c:v>
              </c:pt>
              <c:pt idx="43">
                <c:v>0.26883548150031644</c:v>
              </c:pt>
              <c:pt idx="44">
                <c:v>0.27464186894955228</c:v>
              </c:pt>
              <c:pt idx="45">
                <c:v>0.2804671297283638</c:v>
              </c:pt>
              <c:pt idx="46">
                <c:v>0.28631006438788353</c:v>
              </c:pt>
              <c:pt idx="47">
                <c:v>0.29216947839663365</c:v>
              </c:pt>
              <c:pt idx="48">
                <c:v>0.29804418253032183</c:v>
              </c:pt>
              <c:pt idx="49">
                <c:v>0.30393299325606893</c:v>
              </c:pt>
              <c:pt idx="50">
                <c:v>0.30983473311090404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5-FF19-4626-9A65-D535258D0CB0}"/>
            </c:ext>
          </c:extLst>
        </c:ser>
        <c:ser>
          <c:idx val="5"/>
          <c:order val="5"/>
          <c:tx>
            <c:v>Frequentist Multistage Degree 3 Estimated Probability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12.925999999999998</c:v>
              </c:pt>
              <c:pt idx="2">
                <c:v>25.851999999999997</c:v>
              </c:pt>
              <c:pt idx="3">
                <c:v>38.777999999999992</c:v>
              </c:pt>
              <c:pt idx="4">
                <c:v>51.703999999999994</c:v>
              </c:pt>
              <c:pt idx="5">
                <c:v>64.63</c:v>
              </c:pt>
              <c:pt idx="6">
                <c:v>77.555999999999983</c:v>
              </c:pt>
              <c:pt idx="7">
                <c:v>90.481999999999985</c:v>
              </c:pt>
              <c:pt idx="8">
                <c:v>103.40799999999999</c:v>
              </c:pt>
              <c:pt idx="9">
                <c:v>116.33399999999999</c:v>
              </c:pt>
              <c:pt idx="10">
                <c:v>129.26</c:v>
              </c:pt>
              <c:pt idx="11">
                <c:v>142.18599999999998</c:v>
              </c:pt>
              <c:pt idx="12">
                <c:v>155.11199999999997</c:v>
              </c:pt>
              <c:pt idx="13">
                <c:v>168.03799999999998</c:v>
              </c:pt>
              <c:pt idx="14">
                <c:v>180.96399999999997</c:v>
              </c:pt>
              <c:pt idx="15">
                <c:v>193.89</c:v>
              </c:pt>
              <c:pt idx="16">
                <c:v>206.81599999999997</c:v>
              </c:pt>
              <c:pt idx="17">
                <c:v>219.74199999999996</c:v>
              </c:pt>
              <c:pt idx="18">
                <c:v>232.66799999999998</c:v>
              </c:pt>
              <c:pt idx="19">
                <c:v>245.59399999999997</c:v>
              </c:pt>
              <c:pt idx="20">
                <c:v>258.52</c:v>
              </c:pt>
              <c:pt idx="21">
                <c:v>271.44599999999997</c:v>
              </c:pt>
              <c:pt idx="22">
                <c:v>284.37199999999996</c:v>
              </c:pt>
              <c:pt idx="23">
                <c:v>297.29799999999994</c:v>
              </c:pt>
              <c:pt idx="24">
                <c:v>310.22399999999993</c:v>
              </c:pt>
              <c:pt idx="25">
                <c:v>323.14999999999998</c:v>
              </c:pt>
              <c:pt idx="26">
                <c:v>336.07599999999996</c:v>
              </c:pt>
              <c:pt idx="27">
                <c:v>349.00199999999995</c:v>
              </c:pt>
              <c:pt idx="28">
                <c:v>361.92799999999994</c:v>
              </c:pt>
              <c:pt idx="29">
                <c:v>374.85399999999993</c:v>
              </c:pt>
              <c:pt idx="30">
                <c:v>387.78</c:v>
              </c:pt>
              <c:pt idx="31">
                <c:v>400.70599999999996</c:v>
              </c:pt>
              <c:pt idx="32">
                <c:v>413.63199999999995</c:v>
              </c:pt>
              <c:pt idx="33">
                <c:v>426.55799999999994</c:v>
              </c:pt>
              <c:pt idx="34">
                <c:v>439.48399999999992</c:v>
              </c:pt>
              <c:pt idx="35">
                <c:v>452.40999999999997</c:v>
              </c:pt>
              <c:pt idx="36">
                <c:v>465.33599999999996</c:v>
              </c:pt>
              <c:pt idx="37">
                <c:v>478.26199999999994</c:v>
              </c:pt>
              <c:pt idx="38">
                <c:v>491.18799999999993</c:v>
              </c:pt>
              <c:pt idx="39">
                <c:v>504.11399999999992</c:v>
              </c:pt>
              <c:pt idx="40">
                <c:v>517.04</c:v>
              </c:pt>
              <c:pt idx="41">
                <c:v>529.96599999999989</c:v>
              </c:pt>
              <c:pt idx="42">
                <c:v>542.89199999999994</c:v>
              </c:pt>
              <c:pt idx="43">
                <c:v>555.81799999999998</c:v>
              </c:pt>
              <c:pt idx="44">
                <c:v>568.74399999999991</c:v>
              </c:pt>
              <c:pt idx="45">
                <c:v>581.66999999999996</c:v>
              </c:pt>
              <c:pt idx="46">
                <c:v>594.59599999999989</c:v>
              </c:pt>
              <c:pt idx="47">
                <c:v>607.52199999999993</c:v>
              </c:pt>
              <c:pt idx="48">
                <c:v>620.44799999999987</c:v>
              </c:pt>
              <c:pt idx="49">
                <c:v>633.37399999999991</c:v>
              </c:pt>
              <c:pt idx="50">
                <c:v>646.29999999999995</c:v>
              </c:pt>
            </c:numLit>
          </c:xVal>
          <c:yVal>
            <c:numLit>
              <c:formatCode>General</c:formatCode>
              <c:ptCount val="51"/>
              <c:pt idx="0">
                <c:v>5.4270815329228402E-2</c:v>
              </c:pt>
              <c:pt idx="1">
                <c:v>5.8121797823417629E-2</c:v>
              </c:pt>
              <c:pt idx="2">
                <c:v>6.2042051596815195E-2</c:v>
              </c:pt>
              <c:pt idx="3">
                <c:v>6.6030579745373449E-2</c:v>
              </c:pt>
              <c:pt idx="4">
                <c:v>7.0086371048890386E-2</c:v>
              </c:pt>
              <c:pt idx="5">
                <c:v>7.4208400397415678E-2</c:v>
              </c:pt>
              <c:pt idx="6">
                <c:v>7.8395629222100027E-2</c:v>
              </c:pt>
              <c:pt idx="7">
                <c:v>8.2647005930235398E-2</c:v>
              </c:pt>
              <c:pt idx="8">
                <c:v>8.6961466344230492E-2</c:v>
              </c:pt>
              <c:pt idx="9">
                <c:v>9.1337934144267399E-2</c:v>
              </c:pt>
              <c:pt idx="10">
                <c:v>9.5775321314381157E-2</c:v>
              </c:pt>
              <c:pt idx="11">
                <c:v>0.10027252859170444</c:v>
              </c:pt>
              <c:pt idx="12">
                <c:v>0.10482844591861953</c:v>
              </c:pt>
              <c:pt idx="13">
                <c:v>0.10944195289755738</c:v>
              </c:pt>
              <c:pt idx="14">
                <c:v>0.11411191924818484</c:v>
              </c:pt>
              <c:pt idx="15">
                <c:v>0.11883720526671929</c:v>
              </c:pt>
              <c:pt idx="16">
                <c:v>0.12361666228711185</c:v>
              </c:pt>
              <c:pt idx="17">
                <c:v>0.12844913314383821</c:v>
              </c:pt>
              <c:pt idx="18">
                <c:v>0.1333334526360396</c:v>
              </c:pt>
              <c:pt idx="19">
                <c:v>0.13826844799275245</c:v>
              </c:pt>
              <c:pt idx="20">
                <c:v>0.14325293933897082</c:v>
              </c:pt>
              <c:pt idx="21">
                <c:v>0.14828574016228394</c:v>
              </c:pt>
              <c:pt idx="22">
                <c:v>0.15336565777983191</c:v>
              </c:pt>
              <c:pt idx="23">
                <c:v>0.15849149380532557</c:v>
              </c:pt>
              <c:pt idx="24">
                <c:v>0.16366204461587666</c:v>
              </c:pt>
              <c:pt idx="25">
                <c:v>0.16887610181838728</c:v>
              </c:pt>
              <c:pt idx="26">
                <c:v>0.17413245271524749</c:v>
              </c:pt>
              <c:pt idx="27">
                <c:v>0.17942988076909439</c:v>
              </c:pt>
              <c:pt idx="28">
                <c:v>0.18476716606638513</c:v>
              </c:pt>
              <c:pt idx="29">
                <c:v>0.19014308577954184</c:v>
              </c:pt>
              <c:pt idx="30">
                <c:v>0.19555641462742726</c:v>
              </c:pt>
              <c:pt idx="31">
                <c:v>0.20100592533391051</c:v>
              </c:pt>
              <c:pt idx="32">
                <c:v>0.20649038908428996</c:v>
              </c:pt>
              <c:pt idx="33">
                <c:v>0.21200857597933909</c:v>
              </c:pt>
              <c:pt idx="34">
                <c:v>0.21755925548674473</c:v>
              </c:pt>
              <c:pt idx="35">
                <c:v>0.22314119688971285</c:v>
              </c:pt>
              <c:pt idx="36">
                <c:v>0.22875316973251766</c:v>
              </c:pt>
              <c:pt idx="37">
                <c:v>0.23439394426277432</c:v>
              </c:pt>
              <c:pt idx="38">
                <c:v>0.2400622918702198</c:v>
              </c:pt>
              <c:pt idx="39">
                <c:v>0.24575698552178823</c:v>
              </c:pt>
              <c:pt idx="40">
                <c:v>0.25147680019277463</c:v>
              </c:pt>
              <c:pt idx="41">
                <c:v>0.25722051329387968</c:v>
              </c:pt>
              <c:pt idx="42">
                <c:v>0.26298690509393785</c:v>
              </c:pt>
              <c:pt idx="43">
                <c:v>0.26877475913813104</c:v>
              </c:pt>
              <c:pt idx="44">
                <c:v>0.27458286266149701</c:v>
              </c:pt>
              <c:pt idx="45">
                <c:v>0.28041000699754431</c:v>
              </c:pt>
              <c:pt idx="46">
                <c:v>0.28625498798179255</c:v>
              </c:pt>
              <c:pt idx="47">
                <c:v>0.29211660635005815</c:v>
              </c:pt>
              <c:pt idx="48">
                <c:v>0.29799366813131378</c:v>
              </c:pt>
              <c:pt idx="49">
                <c:v>0.30388498503495154</c:v>
              </c:pt>
              <c:pt idx="50">
                <c:v>0.30978937483228774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6-FF19-4626-9A65-D535258D0CB0}"/>
            </c:ext>
          </c:extLst>
        </c:ser>
        <c:ser>
          <c:idx val="6"/>
          <c:order val="6"/>
          <c:tx>
            <c:v>Frequentist Multistage Degree 2 Estimated Probability</c:v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12.925999999999998</c:v>
              </c:pt>
              <c:pt idx="2">
                <c:v>25.851999999999997</c:v>
              </c:pt>
              <c:pt idx="3">
                <c:v>38.777999999999992</c:v>
              </c:pt>
              <c:pt idx="4">
                <c:v>51.703999999999994</c:v>
              </c:pt>
              <c:pt idx="5">
                <c:v>64.63</c:v>
              </c:pt>
              <c:pt idx="6">
                <c:v>77.555999999999983</c:v>
              </c:pt>
              <c:pt idx="7">
                <c:v>90.481999999999985</c:v>
              </c:pt>
              <c:pt idx="8">
                <c:v>103.40799999999999</c:v>
              </c:pt>
              <c:pt idx="9">
                <c:v>116.33399999999999</c:v>
              </c:pt>
              <c:pt idx="10">
                <c:v>129.26</c:v>
              </c:pt>
              <c:pt idx="11">
                <c:v>142.18599999999998</c:v>
              </c:pt>
              <c:pt idx="12">
                <c:v>155.11199999999997</c:v>
              </c:pt>
              <c:pt idx="13">
                <c:v>168.03799999999998</c:v>
              </c:pt>
              <c:pt idx="14">
                <c:v>180.96399999999997</c:v>
              </c:pt>
              <c:pt idx="15">
                <c:v>193.89</c:v>
              </c:pt>
              <c:pt idx="16">
                <c:v>206.81599999999997</c:v>
              </c:pt>
              <c:pt idx="17">
                <c:v>219.74199999999996</c:v>
              </c:pt>
              <c:pt idx="18">
                <c:v>232.66799999999998</c:v>
              </c:pt>
              <c:pt idx="19">
                <c:v>245.59399999999997</c:v>
              </c:pt>
              <c:pt idx="20">
                <c:v>258.52</c:v>
              </c:pt>
              <c:pt idx="21">
                <c:v>271.44599999999997</c:v>
              </c:pt>
              <c:pt idx="22">
                <c:v>284.37199999999996</c:v>
              </c:pt>
              <c:pt idx="23">
                <c:v>297.29799999999994</c:v>
              </c:pt>
              <c:pt idx="24">
                <c:v>310.22399999999993</c:v>
              </c:pt>
              <c:pt idx="25">
                <c:v>323.14999999999998</c:v>
              </c:pt>
              <c:pt idx="26">
                <c:v>336.07599999999996</c:v>
              </c:pt>
              <c:pt idx="27">
                <c:v>349.00199999999995</c:v>
              </c:pt>
              <c:pt idx="28">
                <c:v>361.92799999999994</c:v>
              </c:pt>
              <c:pt idx="29">
                <c:v>374.85399999999993</c:v>
              </c:pt>
              <c:pt idx="30">
                <c:v>387.78</c:v>
              </c:pt>
              <c:pt idx="31">
                <c:v>400.70599999999996</c:v>
              </c:pt>
              <c:pt idx="32">
                <c:v>413.63199999999995</c:v>
              </c:pt>
              <c:pt idx="33">
                <c:v>426.55799999999994</c:v>
              </c:pt>
              <c:pt idx="34">
                <c:v>439.48399999999992</c:v>
              </c:pt>
              <c:pt idx="35">
                <c:v>452.40999999999997</c:v>
              </c:pt>
              <c:pt idx="36">
                <c:v>465.33599999999996</c:v>
              </c:pt>
              <c:pt idx="37">
                <c:v>478.26199999999994</c:v>
              </c:pt>
              <c:pt idx="38">
                <c:v>491.18799999999993</c:v>
              </c:pt>
              <c:pt idx="39">
                <c:v>504.11399999999992</c:v>
              </c:pt>
              <c:pt idx="40">
                <c:v>517.04</c:v>
              </c:pt>
              <c:pt idx="41">
                <c:v>529.96599999999989</c:v>
              </c:pt>
              <c:pt idx="42">
                <c:v>542.89199999999994</c:v>
              </c:pt>
              <c:pt idx="43">
                <c:v>555.81799999999998</c:v>
              </c:pt>
              <c:pt idx="44">
                <c:v>568.74399999999991</c:v>
              </c:pt>
              <c:pt idx="45">
                <c:v>581.66999999999996</c:v>
              </c:pt>
              <c:pt idx="46">
                <c:v>594.59599999999989</c:v>
              </c:pt>
              <c:pt idx="47">
                <c:v>607.52199999999993</c:v>
              </c:pt>
              <c:pt idx="48">
                <c:v>620.44799999999987</c:v>
              </c:pt>
              <c:pt idx="49">
                <c:v>633.37399999999991</c:v>
              </c:pt>
              <c:pt idx="50">
                <c:v>646.29999999999995</c:v>
              </c:pt>
            </c:numLit>
          </c:xVal>
          <c:yVal>
            <c:numLit>
              <c:formatCode>General</c:formatCode>
              <c:ptCount val="51"/>
              <c:pt idx="0">
                <c:v>5.4188154425038999E-2</c:v>
              </c:pt>
              <c:pt idx="1">
                <c:v>5.8048235025675403E-2</c:v>
              </c:pt>
              <c:pt idx="2">
                <c:v>6.1977281989302885E-2</c:v>
              </c:pt>
              <c:pt idx="3">
                <c:v>6.5974299462525088E-2</c:v>
              </c:pt>
              <c:pt idx="4">
                <c:v>7.0038277414296024E-2</c:v>
              </c:pt>
              <c:pt idx="5">
                <c:v>7.4168192060406826E-2</c:v>
              </c:pt>
              <c:pt idx="6">
                <c:v>7.836300629234251E-2</c:v>
              </c:pt>
              <c:pt idx="7">
                <c:v>8.2621670110255813E-2</c:v>
              </c:pt>
              <c:pt idx="8">
                <c:v>8.6943121059806311E-2</c:v>
              </c:pt>
              <c:pt idx="9">
                <c:v>9.1326284672612223E-2</c:v>
              </c:pt>
              <c:pt idx="10">
                <c:v>9.5770074910059122E-2</c:v>
              </c:pt>
              <c:pt idx="11">
                <c:v>0.10027339461020968</c:v>
              </c:pt>
              <c:pt idx="12">
                <c:v>0.10483513593755862</c:v>
              </c:pt>
              <c:pt idx="13">
                <c:v>0.10945418083537581</c:v>
              </c:pt>
              <c:pt idx="14">
                <c:v>0.11412940148037939</c:v>
              </c:pt>
              <c:pt idx="15">
                <c:v>0.11885966073948256</c:v>
              </c:pt>
              <c:pt idx="16">
                <c:v>0.12364381262835528</c:v>
              </c:pt>
              <c:pt idx="17">
                <c:v>0.1284807027715443</c:v>
              </c:pt>
              <c:pt idx="18">
                <c:v>0.13336916886389488</c:v>
              </c:pt>
              <c:pt idx="19">
                <c:v>0.13830804113301637</c:v>
              </c:pt>
              <c:pt idx="20">
                <c:v>0.14329614280253766</c:v>
              </c:pt>
              <c:pt idx="21">
                <c:v>0.14833229055589697</c:v>
              </c:pt>
              <c:pt idx="22">
                <c:v>0.15341529500041162</c:v>
              </c:pt>
              <c:pt idx="23">
                <c:v>0.1585439611313777</c:v>
              </c:pt>
              <c:pt idx="24">
                <c:v>0.16371708879594574</c:v>
              </c:pt>
              <c:pt idx="25">
                <c:v>0.16893347315652596</c:v>
              </c:pt>
              <c:pt idx="26">
                <c:v>0.17419190515347341</c:v>
              </c:pt>
              <c:pt idx="27">
                <c:v>0.17949117196680878</c:v>
              </c:pt>
              <c:pt idx="28">
                <c:v>0.18483005747673151</c:v>
              </c:pt>
              <c:pt idx="29">
                <c:v>0.19020734272268283</c:v>
              </c:pt>
              <c:pt idx="30">
                <c:v>0.19562180636072221</c:v>
              </c:pt>
              <c:pt idx="31">
                <c:v>0.20107222511897896</c:v>
              </c:pt>
              <c:pt idx="32">
                <c:v>0.20655737425094711</c:v>
              </c:pt>
              <c:pt idx="33">
                <c:v>0.21207602798639327</c:v>
              </c:pt>
              <c:pt idx="34">
                <c:v>0.21762695997964895</c:v>
              </c:pt>
              <c:pt idx="35">
                <c:v>0.2232089437550645</c:v>
              </c:pt>
              <c:pt idx="36">
                <c:v>0.22882075314940337</c:v>
              </c:pt>
              <c:pt idx="37">
                <c:v>0.23446116275095927</c:v>
              </c:pt>
              <c:pt idx="38">
                <c:v>0.24012894833518278</c:v>
              </c:pt>
              <c:pt idx="39">
                <c:v>0.24582288729660737</c:v>
              </c:pt>
              <c:pt idx="40">
                <c:v>0.25154175907686832</c:v>
              </c:pt>
              <c:pt idx="41">
                <c:v>0.25728434558861363</c:v>
              </c:pt>
              <c:pt idx="42">
                <c:v>0.26304943163510691</c:v>
              </c:pt>
              <c:pt idx="43">
                <c:v>0.26883580532533075</c:v>
              </c:pt>
              <c:pt idx="44">
                <c:v>0.27464225848439838</c:v>
              </c:pt>
              <c:pt idx="45">
                <c:v>0.28046758705909192</c:v>
              </c:pt>
              <c:pt idx="46">
                <c:v>0.28631059151834259</c:v>
              </c:pt>
              <c:pt idx="47">
                <c:v>0.29217007724848054</c:v>
              </c:pt>
              <c:pt idx="48">
                <c:v>0.29804485494308086</c:v>
              </c:pt>
              <c:pt idx="49">
                <c:v>0.30393374098723974</c:v>
              </c:pt>
              <c:pt idx="50">
                <c:v>0.30983555783611971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7-FF19-4626-9A65-D535258D0CB0}"/>
            </c:ext>
          </c:extLst>
        </c:ser>
        <c:ser>
          <c:idx val="7"/>
          <c:order val="7"/>
          <c:tx>
            <c:v>Frequentist Multistage Degree 1 Estimated Probability</c:v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12.925999999999998</c:v>
              </c:pt>
              <c:pt idx="2">
                <c:v>25.851999999999997</c:v>
              </c:pt>
              <c:pt idx="3">
                <c:v>38.777999999999992</c:v>
              </c:pt>
              <c:pt idx="4">
                <c:v>51.703999999999994</c:v>
              </c:pt>
              <c:pt idx="5">
                <c:v>64.63</c:v>
              </c:pt>
              <c:pt idx="6">
                <c:v>77.555999999999983</c:v>
              </c:pt>
              <c:pt idx="7">
                <c:v>90.481999999999985</c:v>
              </c:pt>
              <c:pt idx="8">
                <c:v>103.40799999999999</c:v>
              </c:pt>
              <c:pt idx="9">
                <c:v>116.33399999999999</c:v>
              </c:pt>
              <c:pt idx="10">
                <c:v>129.26</c:v>
              </c:pt>
              <c:pt idx="11">
                <c:v>142.18599999999998</c:v>
              </c:pt>
              <c:pt idx="12">
                <c:v>155.11199999999997</c:v>
              </c:pt>
              <c:pt idx="13">
                <c:v>168.03799999999998</c:v>
              </c:pt>
              <c:pt idx="14">
                <c:v>180.96399999999997</c:v>
              </c:pt>
              <c:pt idx="15">
                <c:v>193.89</c:v>
              </c:pt>
              <c:pt idx="16">
                <c:v>206.81599999999997</c:v>
              </c:pt>
              <c:pt idx="17">
                <c:v>219.74199999999996</c:v>
              </c:pt>
              <c:pt idx="18">
                <c:v>232.66799999999998</c:v>
              </c:pt>
              <c:pt idx="19">
                <c:v>245.59399999999997</c:v>
              </c:pt>
              <c:pt idx="20">
                <c:v>258.52</c:v>
              </c:pt>
              <c:pt idx="21">
                <c:v>271.44599999999997</c:v>
              </c:pt>
              <c:pt idx="22">
                <c:v>284.37199999999996</c:v>
              </c:pt>
              <c:pt idx="23">
                <c:v>297.29799999999994</c:v>
              </c:pt>
              <c:pt idx="24">
                <c:v>310.22399999999993</c:v>
              </c:pt>
              <c:pt idx="25">
                <c:v>323.14999999999998</c:v>
              </c:pt>
              <c:pt idx="26">
                <c:v>336.07599999999996</c:v>
              </c:pt>
              <c:pt idx="27">
                <c:v>349.00199999999995</c:v>
              </c:pt>
              <c:pt idx="28">
                <c:v>361.92799999999994</c:v>
              </c:pt>
              <c:pt idx="29">
                <c:v>374.85399999999993</c:v>
              </c:pt>
              <c:pt idx="30">
                <c:v>387.78</c:v>
              </c:pt>
              <c:pt idx="31">
                <c:v>400.70599999999996</c:v>
              </c:pt>
              <c:pt idx="32">
                <c:v>413.63199999999995</c:v>
              </c:pt>
              <c:pt idx="33">
                <c:v>426.55799999999994</c:v>
              </c:pt>
              <c:pt idx="34">
                <c:v>439.48399999999992</c:v>
              </c:pt>
              <c:pt idx="35">
                <c:v>452.40999999999997</c:v>
              </c:pt>
              <c:pt idx="36">
                <c:v>465.33599999999996</c:v>
              </c:pt>
              <c:pt idx="37">
                <c:v>478.26199999999994</c:v>
              </c:pt>
              <c:pt idx="38">
                <c:v>491.18799999999993</c:v>
              </c:pt>
              <c:pt idx="39">
                <c:v>504.11399999999992</c:v>
              </c:pt>
              <c:pt idx="40">
                <c:v>517.04</c:v>
              </c:pt>
              <c:pt idx="41">
                <c:v>529.96599999999989</c:v>
              </c:pt>
              <c:pt idx="42">
                <c:v>542.89199999999994</c:v>
              </c:pt>
              <c:pt idx="43">
                <c:v>555.81799999999998</c:v>
              </c:pt>
              <c:pt idx="44">
                <c:v>568.74399999999991</c:v>
              </c:pt>
              <c:pt idx="45">
                <c:v>581.66999999999996</c:v>
              </c:pt>
              <c:pt idx="46">
                <c:v>594.59599999999989</c:v>
              </c:pt>
              <c:pt idx="47">
                <c:v>607.52199999999993</c:v>
              </c:pt>
              <c:pt idx="48">
                <c:v>620.44799999999987</c:v>
              </c:pt>
              <c:pt idx="49">
                <c:v>633.37399999999991</c:v>
              </c:pt>
              <c:pt idx="50">
                <c:v>646.29999999999995</c:v>
              </c:pt>
            </c:numLit>
          </c:xVal>
          <c:yVal>
            <c:numLit>
              <c:formatCode>General</c:formatCode>
              <c:ptCount val="51"/>
              <c:pt idx="0">
                <c:v>5.0176613815659299E-2</c:v>
              </c:pt>
              <c:pt idx="1">
                <c:v>5.592424374168993E-2</c:v>
              </c:pt>
              <c:pt idx="2">
                <c:v>6.1637093254596348E-2</c:v>
              </c:pt>
              <c:pt idx="3">
                <c:v>6.731537281976202E-2</c:v>
              </c:pt>
              <c:pt idx="4">
                <c:v>7.2959291628989412E-2</c:v>
              </c:pt>
              <c:pt idx="5">
                <c:v>7.8569057608206691E-2</c:v>
              </c:pt>
              <c:pt idx="6">
                <c:v>8.4144877425127759E-2</c:v>
              </c:pt>
              <c:pt idx="7">
                <c:v>8.9686956496866005E-2</c:v>
              </c:pt>
              <c:pt idx="8">
                <c:v>9.5195498997502223E-2</c:v>
              </c:pt>
              <c:pt idx="9">
                <c:v>0.10067070786560642</c:v>
              </c:pt>
              <c:pt idx="10">
                <c:v>0.10611278481171388</c:v>
              </c:pt>
              <c:pt idx="11">
                <c:v>0.11152193032575719</c:v>
              </c:pt>
              <c:pt idx="12">
                <c:v>0.11689834368445134</c:v>
              </c:pt>
              <c:pt idx="13">
                <c:v>0.1222422229586361</c:v>
              </c:pt>
              <c:pt idx="14">
                <c:v>0.12755376502057258</c:v>
              </c:pt>
              <c:pt idx="15">
                <c:v>0.13283316555119642</c:v>
              </c:pt>
              <c:pt idx="16">
                <c:v>0.13808061904732657</c:v>
              </c:pt>
              <c:pt idx="17">
                <c:v>0.14329631882883093</c:v>
              </c:pt>
              <c:pt idx="18">
                <c:v>0.14848045704574828</c:v>
              </c:pt>
              <c:pt idx="19">
                <c:v>0.15363322468536708</c:v>
              </c:pt>
              <c:pt idx="20">
                <c:v>0.1587548115792618</c:v>
              </c:pt>
              <c:pt idx="21">
                <c:v>0.16384540641028647</c:v>
              </c:pt>
              <c:pt idx="22">
                <c:v>0.16890519671952564</c:v>
              </c:pt>
              <c:pt idx="23">
                <c:v>0.17393436891320363</c:v>
              </c:pt>
              <c:pt idx="24">
                <c:v>0.17893310826955205</c:v>
              </c:pt>
              <c:pt idx="25">
                <c:v>0.18390159894563562</c:v>
              </c:pt>
              <c:pt idx="26">
                <c:v>0.18884002398413582</c:v>
              </c:pt>
              <c:pt idx="27">
                <c:v>0.19374856532009557</c:v>
              </c:pt>
              <c:pt idx="28">
                <c:v>0.19862740378762095</c:v>
              </c:pt>
              <c:pt idx="29">
                <c:v>0.20347671912654358</c:v>
              </c:pt>
              <c:pt idx="30">
                <c:v>0.20829668998904224</c:v>
              </c:pt>
              <c:pt idx="31">
                <c:v>0.21308749394622484</c:v>
              </c:pt>
              <c:pt idx="32">
                <c:v>0.21784930749466977</c:v>
              </c:pt>
              <c:pt idx="33">
                <c:v>0.22258230606292867</c:v>
              </c:pt>
              <c:pt idx="34">
                <c:v>0.2272866640179888</c:v>
              </c:pt>
              <c:pt idx="35">
                <c:v>0.23196255467169735</c:v>
              </c:pt>
              <c:pt idx="36">
                <c:v>0.23661015028714616</c:v>
              </c:pt>
              <c:pt idx="37">
                <c:v>0.24122962208501791</c:v>
              </c:pt>
              <c:pt idx="38">
                <c:v>0.24582114024989424</c:v>
              </c:pt>
              <c:pt idx="39">
                <c:v>0.2503848739365252</c:v>
              </c:pt>
              <c:pt idx="40">
                <c:v>0.25492099127606127</c:v>
              </c:pt>
              <c:pt idx="41">
                <c:v>0.25942965938224738</c:v>
              </c:pt>
              <c:pt idx="42">
                <c:v>0.26391104435757928</c:v>
              </c:pt>
              <c:pt idx="43">
                <c:v>0.26836531129942298</c:v>
              </c:pt>
              <c:pt idx="44">
                <c:v>0.27279262430609752</c:v>
              </c:pt>
              <c:pt idx="45">
                <c:v>0.27719314648291971</c:v>
              </c:pt>
              <c:pt idx="46">
                <c:v>0.2815670399482133</c:v>
              </c:pt>
              <c:pt idx="47">
                <c:v>0.28591446583928209</c:v>
              </c:pt>
              <c:pt idx="48">
                <c:v>0.29023558431834551</c:v>
              </c:pt>
              <c:pt idx="49">
                <c:v>0.29453055457843952</c:v>
              </c:pt>
              <c:pt idx="50">
                <c:v>0.29879953484928146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8-FF19-4626-9A65-D535258D0CB0}"/>
            </c:ext>
          </c:extLst>
        </c:ser>
        <c:ser>
          <c:idx val="8"/>
          <c:order val="8"/>
          <c:tx>
            <c:v>Frequentist Weibull Estimated Probability</c:v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12.925999999999998</c:v>
              </c:pt>
              <c:pt idx="2">
                <c:v>25.851999999999997</c:v>
              </c:pt>
              <c:pt idx="3">
                <c:v>38.777999999999992</c:v>
              </c:pt>
              <c:pt idx="4">
                <c:v>51.703999999999994</c:v>
              </c:pt>
              <c:pt idx="5">
                <c:v>64.63</c:v>
              </c:pt>
              <c:pt idx="6">
                <c:v>77.555999999999983</c:v>
              </c:pt>
              <c:pt idx="7">
                <c:v>90.481999999999985</c:v>
              </c:pt>
              <c:pt idx="8">
                <c:v>103.40799999999999</c:v>
              </c:pt>
              <c:pt idx="9">
                <c:v>116.33399999999999</c:v>
              </c:pt>
              <c:pt idx="10">
                <c:v>129.26</c:v>
              </c:pt>
              <c:pt idx="11">
                <c:v>142.18599999999998</c:v>
              </c:pt>
              <c:pt idx="12">
                <c:v>155.11199999999997</c:v>
              </c:pt>
              <c:pt idx="13">
                <c:v>168.03799999999998</c:v>
              </c:pt>
              <c:pt idx="14">
                <c:v>180.96399999999997</c:v>
              </c:pt>
              <c:pt idx="15">
                <c:v>193.89</c:v>
              </c:pt>
              <c:pt idx="16">
                <c:v>206.81599999999997</c:v>
              </c:pt>
              <c:pt idx="17">
                <c:v>219.74199999999996</c:v>
              </c:pt>
              <c:pt idx="18">
                <c:v>232.66799999999998</c:v>
              </c:pt>
              <c:pt idx="19">
                <c:v>245.59399999999997</c:v>
              </c:pt>
              <c:pt idx="20">
                <c:v>258.52</c:v>
              </c:pt>
              <c:pt idx="21">
                <c:v>271.44599999999997</c:v>
              </c:pt>
              <c:pt idx="22">
                <c:v>284.37199999999996</c:v>
              </c:pt>
              <c:pt idx="23">
                <c:v>297.29799999999994</c:v>
              </c:pt>
              <c:pt idx="24">
                <c:v>310.22399999999993</c:v>
              </c:pt>
              <c:pt idx="25">
                <c:v>323.14999999999998</c:v>
              </c:pt>
              <c:pt idx="26">
                <c:v>336.07599999999996</c:v>
              </c:pt>
              <c:pt idx="27">
                <c:v>349.00199999999995</c:v>
              </c:pt>
              <c:pt idx="28">
                <c:v>361.92799999999994</c:v>
              </c:pt>
              <c:pt idx="29">
                <c:v>374.85399999999993</c:v>
              </c:pt>
              <c:pt idx="30">
                <c:v>387.78</c:v>
              </c:pt>
              <c:pt idx="31">
                <c:v>400.70599999999996</c:v>
              </c:pt>
              <c:pt idx="32">
                <c:v>413.63199999999995</c:v>
              </c:pt>
              <c:pt idx="33">
                <c:v>426.55799999999994</c:v>
              </c:pt>
              <c:pt idx="34">
                <c:v>439.48399999999992</c:v>
              </c:pt>
              <c:pt idx="35">
                <c:v>452.40999999999997</c:v>
              </c:pt>
              <c:pt idx="36">
                <c:v>465.33599999999996</c:v>
              </c:pt>
              <c:pt idx="37">
                <c:v>478.26199999999994</c:v>
              </c:pt>
              <c:pt idx="38">
                <c:v>491.18799999999993</c:v>
              </c:pt>
              <c:pt idx="39">
                <c:v>504.11399999999992</c:v>
              </c:pt>
              <c:pt idx="40">
                <c:v>517.04</c:v>
              </c:pt>
              <c:pt idx="41">
                <c:v>529.96599999999989</c:v>
              </c:pt>
              <c:pt idx="42">
                <c:v>542.89199999999994</c:v>
              </c:pt>
              <c:pt idx="43">
                <c:v>555.81799999999998</c:v>
              </c:pt>
              <c:pt idx="44">
                <c:v>568.74399999999991</c:v>
              </c:pt>
              <c:pt idx="45">
                <c:v>581.66999999999996</c:v>
              </c:pt>
              <c:pt idx="46">
                <c:v>594.59599999999989</c:v>
              </c:pt>
              <c:pt idx="47">
                <c:v>607.52199999999993</c:v>
              </c:pt>
              <c:pt idx="48">
                <c:v>620.44799999999987</c:v>
              </c:pt>
              <c:pt idx="49">
                <c:v>633.37399999999991</c:v>
              </c:pt>
              <c:pt idx="50">
                <c:v>646.29999999999995</c:v>
              </c:pt>
            </c:numLit>
          </c:xVal>
          <c:yVal>
            <c:numLit>
              <c:formatCode>General</c:formatCode>
              <c:ptCount val="51"/>
              <c:pt idx="0">
                <c:v>5.5963384854690303E-2</c:v>
              </c:pt>
              <c:pt idx="1">
                <c:v>5.8022591752776007E-2</c:v>
              </c:pt>
              <c:pt idx="2">
                <c:v>6.0926735279823244E-2</c:v>
              </c:pt>
              <c:pt idx="3">
                <c:v>6.4259890778761528E-2</c:v>
              </c:pt>
              <c:pt idx="4">
                <c:v>6.7900620860455646E-2</c:v>
              </c:pt>
              <c:pt idx="5">
                <c:v>7.1783727312016501E-2</c:v>
              </c:pt>
              <c:pt idx="6">
                <c:v>7.5867214401754229E-2</c:v>
              </c:pt>
              <c:pt idx="7">
                <c:v>8.0121235486465131E-2</c:v>
              </c:pt>
              <c:pt idx="8">
                <c:v>8.4523209045848369E-2</c:v>
              </c:pt>
              <c:pt idx="9">
                <c:v>8.9055291034941919E-2</c:v>
              </c:pt>
              <c:pt idx="10">
                <c:v>9.370292245479836E-2</c:v>
              </c:pt>
              <c:pt idx="11">
                <c:v>9.8453929667553619E-2</c:v>
              </c:pt>
              <c:pt idx="12">
                <c:v>0.10329793451411673</c:v>
              </c:pt>
              <c:pt idx="13">
                <c:v>0.10822594990296078</c:v>
              </c:pt>
              <c:pt idx="14">
                <c:v>0.11323009237686277</c:v>
              </c:pt>
              <c:pt idx="15">
                <c:v>0.11830337164893537</c:v>
              </c:pt>
              <c:pt idx="16">
                <c:v>0.12343953259307344</c:v>
              </c:pt>
              <c:pt idx="17">
                <c:v>0.12863293405698964</c:v>
              </c:pt>
              <c:pt idx="18">
                <c:v>0.13387845418814076</c:v>
              </c:pt>
              <c:pt idx="19">
                <c:v>0.13917141527306176</c:v>
              </c:pt>
              <c:pt idx="20">
                <c:v>0.14450752321691868</c:v>
              </c:pt>
              <c:pt idx="21">
                <c:v>0.14988281819475571</c:v>
              </c:pt>
              <c:pt idx="22">
                <c:v>0.15529363395704285</c:v>
              </c:pt>
              <c:pt idx="23">
                <c:v>0.16073656393039476</c:v>
              </c:pt>
              <c:pt idx="24">
                <c:v>0.16620843271889194</c:v>
              </c:pt>
              <c:pt idx="25">
                <c:v>0.17170627194509064</c:v>
              </c:pt>
              <c:pt idx="26">
                <c:v>0.17722729961327649</c:v>
              </c:pt>
              <c:pt idx="27">
                <c:v>0.18276890235774856</c:v>
              </c:pt>
              <c:pt idx="28">
                <c:v>0.18832862007410708</c:v>
              </c:pt>
              <c:pt idx="29">
                <c:v>0.1939041325341424</c:v>
              </c:pt>
              <c:pt idx="30">
                <c:v>0.19949324766369603</c:v>
              </c:pt>
              <c:pt idx="31">
                <c:v>0.20509389122394858</c:v>
              </c:pt>
              <c:pt idx="32">
                <c:v>0.21070409768441359</c:v>
              </c:pt>
              <c:pt idx="33">
                <c:v>0.21632200211367383</c:v>
              </c:pt>
              <c:pt idx="34">
                <c:v>0.22194583294396944</c:v>
              </c:pt>
              <c:pt idx="35">
                <c:v>0.22757390548987103</c:v>
              </c:pt>
              <c:pt idx="36">
                <c:v>0.23320461612075921</c:v>
              </c:pt>
              <c:pt idx="37">
                <c:v>0.23883643700269505</c:v>
              </c:pt>
              <c:pt idx="38">
                <c:v>0.24446791133823981</c:v>
              </c:pt>
              <c:pt idx="39">
                <c:v>0.25009764904347659</c:v>
              </c:pt>
              <c:pt idx="40">
                <c:v>0.25572432281033219</c:v>
              </c:pt>
              <c:pt idx="41">
                <c:v>0.2613466645096692</c:v>
              </c:pt>
              <c:pt idx="42">
                <c:v>0.26696346189677883</c:v>
              </c:pt>
              <c:pt idx="43">
                <c:v>0.27257355558608659</c:v>
              </c:pt>
              <c:pt idx="44">
                <c:v>0.27817583626625875</c:v>
              </c:pt>
              <c:pt idx="45">
                <c:v>0.2837692421306045</c:v>
              </c:pt>
              <c:pt idx="46">
                <c:v>0.28935275650082604</c:v>
              </c:pt>
              <c:pt idx="47">
                <c:v>0.29492540562487124</c:v>
              </c:pt>
              <c:pt idx="48">
                <c:v>0.3004862566319535</c:v>
              </c:pt>
              <c:pt idx="49">
                <c:v>0.30603441562980083</c:v>
              </c:pt>
              <c:pt idx="50">
                <c:v>0.31156902593091296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9-FF19-4626-9A65-D535258D0CB0}"/>
            </c:ext>
          </c:extLst>
        </c:ser>
        <c:ser>
          <c:idx val="9"/>
          <c:order val="9"/>
          <c:tx>
            <c:v>Frequentist Logistic Estimated Probability</c:v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12.925999999999998</c:v>
              </c:pt>
              <c:pt idx="2">
                <c:v>25.851999999999997</c:v>
              </c:pt>
              <c:pt idx="3">
                <c:v>38.777999999999992</c:v>
              </c:pt>
              <c:pt idx="4">
                <c:v>51.703999999999994</c:v>
              </c:pt>
              <c:pt idx="5">
                <c:v>64.63</c:v>
              </c:pt>
              <c:pt idx="6">
                <c:v>77.555999999999983</c:v>
              </c:pt>
              <c:pt idx="7">
                <c:v>90.481999999999985</c:v>
              </c:pt>
              <c:pt idx="8">
                <c:v>103.40799999999999</c:v>
              </c:pt>
              <c:pt idx="9">
                <c:v>116.33399999999999</c:v>
              </c:pt>
              <c:pt idx="10">
                <c:v>129.26</c:v>
              </c:pt>
              <c:pt idx="11">
                <c:v>142.18599999999998</c:v>
              </c:pt>
              <c:pt idx="12">
                <c:v>155.11199999999997</c:v>
              </c:pt>
              <c:pt idx="13">
                <c:v>168.03799999999998</c:v>
              </c:pt>
              <c:pt idx="14">
                <c:v>180.96399999999997</c:v>
              </c:pt>
              <c:pt idx="15">
                <c:v>193.89</c:v>
              </c:pt>
              <c:pt idx="16">
                <c:v>206.81599999999997</c:v>
              </c:pt>
              <c:pt idx="17">
                <c:v>219.74199999999996</c:v>
              </c:pt>
              <c:pt idx="18">
                <c:v>232.66799999999998</c:v>
              </c:pt>
              <c:pt idx="19">
                <c:v>245.59399999999997</c:v>
              </c:pt>
              <c:pt idx="20">
                <c:v>258.52</c:v>
              </c:pt>
              <c:pt idx="21">
                <c:v>271.44599999999997</c:v>
              </c:pt>
              <c:pt idx="22">
                <c:v>284.37199999999996</c:v>
              </c:pt>
              <c:pt idx="23">
                <c:v>297.29799999999994</c:v>
              </c:pt>
              <c:pt idx="24">
                <c:v>310.22399999999993</c:v>
              </c:pt>
              <c:pt idx="25">
                <c:v>323.14999999999998</c:v>
              </c:pt>
              <c:pt idx="26">
                <c:v>336.07599999999996</c:v>
              </c:pt>
              <c:pt idx="27">
                <c:v>349.00199999999995</c:v>
              </c:pt>
              <c:pt idx="28">
                <c:v>361.92799999999994</c:v>
              </c:pt>
              <c:pt idx="29">
                <c:v>374.85399999999993</c:v>
              </c:pt>
              <c:pt idx="30">
                <c:v>387.78</c:v>
              </c:pt>
              <c:pt idx="31">
                <c:v>400.70599999999996</c:v>
              </c:pt>
              <c:pt idx="32">
                <c:v>413.63199999999995</c:v>
              </c:pt>
              <c:pt idx="33">
                <c:v>426.55799999999994</c:v>
              </c:pt>
              <c:pt idx="34">
                <c:v>439.48399999999992</c:v>
              </c:pt>
              <c:pt idx="35">
                <c:v>452.40999999999997</c:v>
              </c:pt>
              <c:pt idx="36">
                <c:v>465.33599999999996</c:v>
              </c:pt>
              <c:pt idx="37">
                <c:v>478.26199999999994</c:v>
              </c:pt>
              <c:pt idx="38">
                <c:v>491.18799999999993</c:v>
              </c:pt>
              <c:pt idx="39">
                <c:v>504.11399999999992</c:v>
              </c:pt>
              <c:pt idx="40">
                <c:v>517.04</c:v>
              </c:pt>
              <c:pt idx="41">
                <c:v>529.96599999999989</c:v>
              </c:pt>
              <c:pt idx="42">
                <c:v>542.89199999999994</c:v>
              </c:pt>
              <c:pt idx="43">
                <c:v>555.81799999999998</c:v>
              </c:pt>
              <c:pt idx="44">
                <c:v>568.74399999999991</c:v>
              </c:pt>
              <c:pt idx="45">
                <c:v>581.66999999999996</c:v>
              </c:pt>
              <c:pt idx="46">
                <c:v>594.59599999999989</c:v>
              </c:pt>
              <c:pt idx="47">
                <c:v>607.52199999999993</c:v>
              </c:pt>
              <c:pt idx="48">
                <c:v>620.44799999999987</c:v>
              </c:pt>
              <c:pt idx="49">
                <c:v>633.37399999999991</c:v>
              </c:pt>
              <c:pt idx="50">
                <c:v>646.29999999999995</c:v>
              </c:pt>
            </c:numLit>
          </c:xVal>
          <c:yVal>
            <c:numLit>
              <c:formatCode>General</c:formatCode>
              <c:ptCount val="51"/>
              <c:pt idx="0">
                <c:v>6.0852946632813154E-2</c:v>
              </c:pt>
              <c:pt idx="1">
                <c:v>6.3122096863323096E-2</c:v>
              </c:pt>
              <c:pt idx="2">
                <c:v>6.5469962951931179E-2</c:v>
              </c:pt>
              <c:pt idx="3">
                <c:v>6.7898830258792578E-2</c:v>
              </c:pt>
              <c:pt idx="4">
                <c:v>7.0411016898348125E-2</c:v>
              </c:pt>
              <c:pt idx="5">
                <c:v>7.3008871469920772E-2</c:v>
              </c:pt>
              <c:pt idx="6">
                <c:v>7.5694770526281041E-2</c:v>
              </c:pt>
              <c:pt idx="7">
                <c:v>7.8471115766943211E-2</c:v>
              </c:pt>
              <c:pt idx="8">
                <c:v>8.1340330943092426E-2</c:v>
              </c:pt>
              <c:pt idx="9">
                <c:v>8.4304858461290058E-2</c:v>
              </c:pt>
              <c:pt idx="10">
                <c:v>8.7367155673471406E-2</c:v>
              </c:pt>
              <c:pt idx="11">
                <c:v>9.0529690841250052E-2</c:v>
              </c:pt>
              <c:pt idx="12">
                <c:v>9.3794938763186259E-2</c:v>
              </c:pt>
              <c:pt idx="13">
                <c:v>9.7165376054479433E-2</c:v>
              </c:pt>
              <c:pt idx="14">
                <c:v>0.10064347606951576</c:v>
              </c:pt>
              <c:pt idx="15">
                <c:v>0.10423170345885448</c:v>
              </c:pt>
              <c:pt idx="16">
                <c:v>0.10793250835358494</c:v>
              </c:pt>
              <c:pt idx="17">
                <c:v>0.11174832017153712</c:v>
              </c:pt>
              <c:pt idx="18">
                <c:v>0.11568154104159707</c:v>
              </c:pt>
              <c:pt idx="19">
                <c:v>0.11973453884436934</c:v>
              </c:pt>
              <c:pt idx="20">
                <c:v>0.12390963986965349</c:v>
              </c:pt>
              <c:pt idx="21">
                <c:v>0.1282091210936617</c:v>
              </c:pt>
              <c:pt idx="22">
                <c:v>0.13263520208160881</c:v>
              </c:pt>
              <c:pt idx="23">
                <c:v>0.13719003652424902</c:v>
              </c:pt>
              <c:pt idx="24">
                <c:v>0.1418757034201194</c:v>
              </c:pt>
              <c:pt idx="25">
                <c:v>0.14669419791866983</c:v>
              </c:pt>
              <c:pt idx="26">
                <c:v>0.15164742184310276</c:v>
              </c:pt>
              <c:pt idx="27">
                <c:v>0.15673717391560485</c:v>
              </c:pt>
              <c:pt idx="28">
                <c:v>0.16196513971170207</c:v>
              </c:pt>
              <c:pt idx="29">
                <c:v>0.16733288137469443</c:v>
              </c:pt>
              <c:pt idx="30">
                <c:v>0.17284182712549262</c:v>
              </c:pt>
              <c:pt idx="31">
                <c:v>0.17849326060765519</c:v>
              </c:pt>
              <c:pt idx="32">
                <c:v>0.18428831011197588</c:v>
              </c:pt>
              <c:pt idx="33">
                <c:v>0.19022793772954483</c:v>
              </c:pt>
              <c:pt idx="34">
                <c:v>0.19631292848676224</c:v>
              </c:pt>
              <c:pt idx="35">
                <c:v>0.2025438795202579</c:v>
              </c:pt>
              <c:pt idx="36">
                <c:v>0.20892118935400605</c:v>
              </c:pt>
              <c:pt idx="37">
                <c:v>0.21544504734505784</c:v>
              </c:pt>
              <c:pt idx="38">
                <c:v>0.22211542336816914</c:v>
              </c:pt>
              <c:pt idx="39">
                <c:v>0.22893205781311418</c:v>
              </c:pt>
              <c:pt idx="40">
                <c:v>0.23589445197156048</c:v>
              </c:pt>
              <c:pt idx="41">
                <c:v>0.24300185889296713</c:v>
              </c:pt>
              <c:pt idx="42">
                <c:v>0.25025327479097842</c:v>
              </c:pt>
              <c:pt idx="43">
                <c:v>0.25764743108313393</c:v>
              </c:pt>
              <c:pt idx="44">
                <c:v>0.26518278714734606</c:v>
              </c:pt>
              <c:pt idx="45">
                <c:v>0.27285752387841883</c:v>
              </c:pt>
              <c:pt idx="46">
                <c:v>0.28066953812684514</c:v>
              </c:pt>
              <c:pt idx="47">
                <c:v>0.28861643810017207</c:v>
              </c:pt>
              <c:pt idx="48">
                <c:v>0.29669553980429758</c:v>
              </c:pt>
              <c:pt idx="49">
                <c:v>0.30490386459815533</c:v>
              </c:pt>
              <c:pt idx="50">
                <c:v>0.31323813793029931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A-FF19-4626-9A65-D535258D0CB0}"/>
            </c:ext>
          </c:extLst>
        </c:ser>
        <c:ser>
          <c:idx val="10"/>
          <c:order val="10"/>
          <c:tx>
            <c:v>Frequentist Log-Probit Estimated Probability</c:v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12.925999999999998</c:v>
              </c:pt>
              <c:pt idx="2">
                <c:v>25.851999999999997</c:v>
              </c:pt>
              <c:pt idx="3">
                <c:v>38.777999999999992</c:v>
              </c:pt>
              <c:pt idx="4">
                <c:v>51.703999999999994</c:v>
              </c:pt>
              <c:pt idx="5">
                <c:v>64.63</c:v>
              </c:pt>
              <c:pt idx="6">
                <c:v>77.555999999999983</c:v>
              </c:pt>
              <c:pt idx="7">
                <c:v>90.481999999999985</c:v>
              </c:pt>
              <c:pt idx="8">
                <c:v>103.40799999999999</c:v>
              </c:pt>
              <c:pt idx="9">
                <c:v>116.33399999999999</c:v>
              </c:pt>
              <c:pt idx="10">
                <c:v>129.26</c:v>
              </c:pt>
              <c:pt idx="11">
                <c:v>142.18599999999998</c:v>
              </c:pt>
              <c:pt idx="12">
                <c:v>155.11199999999997</c:v>
              </c:pt>
              <c:pt idx="13">
                <c:v>168.03799999999998</c:v>
              </c:pt>
              <c:pt idx="14">
                <c:v>180.96399999999997</c:v>
              </c:pt>
              <c:pt idx="15">
                <c:v>193.89</c:v>
              </c:pt>
              <c:pt idx="16">
                <c:v>206.81599999999997</c:v>
              </c:pt>
              <c:pt idx="17">
                <c:v>219.74199999999996</c:v>
              </c:pt>
              <c:pt idx="18">
                <c:v>232.66799999999998</c:v>
              </c:pt>
              <c:pt idx="19">
                <c:v>245.59399999999997</c:v>
              </c:pt>
              <c:pt idx="20">
                <c:v>258.52</c:v>
              </c:pt>
              <c:pt idx="21">
                <c:v>271.44599999999997</c:v>
              </c:pt>
              <c:pt idx="22">
                <c:v>284.37199999999996</c:v>
              </c:pt>
              <c:pt idx="23">
                <c:v>297.29799999999994</c:v>
              </c:pt>
              <c:pt idx="24">
                <c:v>310.22399999999993</c:v>
              </c:pt>
              <c:pt idx="25">
                <c:v>323.14999999999998</c:v>
              </c:pt>
              <c:pt idx="26">
                <c:v>336.07599999999996</c:v>
              </c:pt>
              <c:pt idx="27">
                <c:v>349.00199999999995</c:v>
              </c:pt>
              <c:pt idx="28">
                <c:v>361.92799999999994</c:v>
              </c:pt>
              <c:pt idx="29">
                <c:v>374.85399999999993</c:v>
              </c:pt>
              <c:pt idx="30">
                <c:v>387.78</c:v>
              </c:pt>
              <c:pt idx="31">
                <c:v>400.70599999999996</c:v>
              </c:pt>
              <c:pt idx="32">
                <c:v>413.63199999999995</c:v>
              </c:pt>
              <c:pt idx="33">
                <c:v>426.55799999999994</c:v>
              </c:pt>
              <c:pt idx="34">
                <c:v>439.48399999999992</c:v>
              </c:pt>
              <c:pt idx="35">
                <c:v>452.40999999999997</c:v>
              </c:pt>
              <c:pt idx="36">
                <c:v>465.33599999999996</c:v>
              </c:pt>
              <c:pt idx="37">
                <c:v>478.26199999999994</c:v>
              </c:pt>
              <c:pt idx="38">
                <c:v>491.18799999999993</c:v>
              </c:pt>
              <c:pt idx="39">
                <c:v>504.11399999999992</c:v>
              </c:pt>
              <c:pt idx="40">
                <c:v>517.04</c:v>
              </c:pt>
              <c:pt idx="41">
                <c:v>529.96599999999989</c:v>
              </c:pt>
              <c:pt idx="42">
                <c:v>542.89199999999994</c:v>
              </c:pt>
              <c:pt idx="43">
                <c:v>555.81799999999998</c:v>
              </c:pt>
              <c:pt idx="44">
                <c:v>568.74399999999991</c:v>
              </c:pt>
              <c:pt idx="45">
                <c:v>581.66999999999996</c:v>
              </c:pt>
              <c:pt idx="46">
                <c:v>594.59599999999989</c:v>
              </c:pt>
              <c:pt idx="47">
                <c:v>607.52199999999993</c:v>
              </c:pt>
              <c:pt idx="48">
                <c:v>620.44799999999987</c:v>
              </c:pt>
              <c:pt idx="49">
                <c:v>633.37399999999991</c:v>
              </c:pt>
              <c:pt idx="50">
                <c:v>646.29999999999995</c:v>
              </c:pt>
            </c:numLit>
          </c:xVal>
          <c:yVal>
            <c:numLit>
              <c:formatCode>General</c:formatCode>
              <c:ptCount val="51"/>
              <c:pt idx="0">
                <c:v>5.7655592853795498E-2</c:v>
              </c:pt>
              <c:pt idx="1">
                <c:v>5.7865269808275735E-2</c:v>
              </c:pt>
              <c:pt idx="2">
                <c:v>5.8940252868548523E-2</c:v>
              </c:pt>
              <c:pt idx="3">
                <c:v>6.0963815622349517E-2</c:v>
              </c:pt>
              <c:pt idx="4">
                <c:v>6.3808658766753776E-2</c:v>
              </c:pt>
              <c:pt idx="5">
                <c:v>6.7331487221242964E-2</c:v>
              </c:pt>
              <c:pt idx="6">
                <c:v>7.1406350444525132E-2</c:v>
              </c:pt>
              <c:pt idx="7">
                <c:v>7.5928582235703285E-2</c:v>
              </c:pt>
              <c:pt idx="8">
                <c:v>8.0812489421431835E-2</c:v>
              </c:pt>
              <c:pt idx="9">
                <c:v>8.5988042786213942E-2</c:v>
              </c:pt>
              <c:pt idx="10">
                <c:v>9.1397850020118049E-2</c:v>
              </c:pt>
              <c:pt idx="11">
                <c:v>9.699466125992233E-2</c:v>
              </c:pt>
              <c:pt idx="12">
                <c:v>0.10273938245629055</c:v>
              </c:pt>
              <c:pt idx="13">
                <c:v>0.10859950945594943</c:v>
              </c:pt>
              <c:pt idx="14">
                <c:v>0.11454789445862731</c:v>
              </c:pt>
              <c:pt idx="15">
                <c:v>0.12056177069084631</c:v>
              </c:pt>
              <c:pt idx="16">
                <c:v>0.12662197687920032</c:v>
              </c:pt>
              <c:pt idx="17">
                <c:v>0.13271233660996379</c:v>
              </c:pt>
              <c:pt idx="18">
                <c:v>0.13881915832307345</c:v>
              </c:pt>
              <c:pt idx="19">
                <c:v>0.14493082983201808</c:v>
              </c:pt>
              <c:pt idx="20">
                <c:v>0.15103748740254502</c:v>
              </c:pt>
              <c:pt idx="21">
                <c:v>0.15713074403949184</c:v>
              </c:pt>
              <c:pt idx="22">
                <c:v>0.16320346510671524</c:v>
              </c:pt>
              <c:pt idx="23">
                <c:v>0.16924958203286808</c:v>
              </c:pt>
              <c:pt idx="24">
                <c:v>0.17526393685357389</c:v>
              </c:pt>
              <c:pt idx="25">
                <c:v>0.18124215186889689</c:v>
              </c:pt>
              <c:pt idx="26">
                <c:v>0.18718051987187972</c:v>
              </c:pt>
              <c:pt idx="27">
                <c:v>0.19307591131616308</c:v>
              </c:pt>
              <c:pt idx="28">
                <c:v>0.19892569550241601</c:v>
              </c:pt>
              <c:pt idx="29">
                <c:v>0.20472767342214487</c:v>
              </c:pt>
              <c:pt idx="30">
                <c:v>0.21048002033893437</c:v>
              </c:pt>
              <c:pt idx="31">
                <c:v>0.21618123653804006</c:v>
              </c:pt>
              <c:pt idx="32">
                <c:v>0.22183010495568267</c:v>
              </c:pt>
              <c:pt idx="33">
                <c:v>0.22742565462475151</c:v>
              </c:pt>
              <c:pt idx="34">
                <c:v>0.23296712905566597</c:v>
              </c:pt>
              <c:pt idx="35">
                <c:v>0.23845395881893705</c:v>
              </c:pt>
              <c:pt idx="36">
                <c:v>0.24388573771652489</c:v>
              </c:pt>
              <c:pt idx="37">
                <c:v>0.24926220202785504</c:v>
              </c:pt>
              <c:pt idx="38">
                <c:v>0.2545832123976598</c:v>
              </c:pt>
              <c:pt idx="39">
                <c:v>0.25984873799996777</c:v>
              </c:pt>
              <c:pt idx="40">
                <c:v>0.26505884266830765</c:v>
              </c:pt>
              <c:pt idx="41">
                <c:v>0.27021367272858476</c:v>
              </c:pt>
              <c:pt idx="42">
                <c:v>0.27531344630988475</c:v>
              </c:pt>
              <c:pt idx="43">
                <c:v>0.28035844394097825</c:v>
              </c:pt>
              <c:pt idx="44">
                <c:v>0.28534900026767251</c:v>
              </c:pt>
              <c:pt idx="45">
                <c:v>0.29028549674925624</c:v>
              </c:pt>
              <c:pt idx="46">
                <c:v>0.29516835521184392</c:v>
              </c:pt>
              <c:pt idx="47">
                <c:v>0.29999803215302895</c:v>
              </c:pt>
              <c:pt idx="48">
                <c:v>0.30477501370640492</c:v>
              </c:pt>
              <c:pt idx="49">
                <c:v>0.30949981118657921</c:v>
              </c:pt>
              <c:pt idx="50">
                <c:v>0.31417295714564086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B-FF19-4626-9A65-D535258D0CB0}"/>
            </c:ext>
          </c:extLst>
        </c:ser>
        <c:ser>
          <c:idx val="11"/>
          <c:order val="11"/>
          <c:tx>
            <c:v>Frequentist Probit Estimated Probability</c:v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12.925999999999998</c:v>
              </c:pt>
              <c:pt idx="2">
                <c:v>25.851999999999997</c:v>
              </c:pt>
              <c:pt idx="3">
                <c:v>38.777999999999992</c:v>
              </c:pt>
              <c:pt idx="4">
                <c:v>51.703999999999994</c:v>
              </c:pt>
              <c:pt idx="5">
                <c:v>64.63</c:v>
              </c:pt>
              <c:pt idx="6">
                <c:v>77.555999999999983</c:v>
              </c:pt>
              <c:pt idx="7">
                <c:v>90.481999999999985</c:v>
              </c:pt>
              <c:pt idx="8">
                <c:v>103.40799999999999</c:v>
              </c:pt>
              <c:pt idx="9">
                <c:v>116.33399999999999</c:v>
              </c:pt>
              <c:pt idx="10">
                <c:v>129.26</c:v>
              </c:pt>
              <c:pt idx="11">
                <c:v>142.18599999999998</c:v>
              </c:pt>
              <c:pt idx="12">
                <c:v>155.11199999999997</c:v>
              </c:pt>
              <c:pt idx="13">
                <c:v>168.03799999999998</c:v>
              </c:pt>
              <c:pt idx="14">
                <c:v>180.96399999999997</c:v>
              </c:pt>
              <c:pt idx="15">
                <c:v>193.89</c:v>
              </c:pt>
              <c:pt idx="16">
                <c:v>206.81599999999997</c:v>
              </c:pt>
              <c:pt idx="17">
                <c:v>219.74199999999996</c:v>
              </c:pt>
              <c:pt idx="18">
                <c:v>232.66799999999998</c:v>
              </c:pt>
              <c:pt idx="19">
                <c:v>245.59399999999997</c:v>
              </c:pt>
              <c:pt idx="20">
                <c:v>258.52</c:v>
              </c:pt>
              <c:pt idx="21">
                <c:v>271.44599999999997</c:v>
              </c:pt>
              <c:pt idx="22">
                <c:v>284.37199999999996</c:v>
              </c:pt>
              <c:pt idx="23">
                <c:v>297.29799999999994</c:v>
              </c:pt>
              <c:pt idx="24">
                <c:v>310.22399999999993</c:v>
              </c:pt>
              <c:pt idx="25">
                <c:v>323.14999999999998</c:v>
              </c:pt>
              <c:pt idx="26">
                <c:v>336.07599999999996</c:v>
              </c:pt>
              <c:pt idx="27">
                <c:v>349.00199999999995</c:v>
              </c:pt>
              <c:pt idx="28">
                <c:v>361.92799999999994</c:v>
              </c:pt>
              <c:pt idx="29">
                <c:v>374.85399999999993</c:v>
              </c:pt>
              <c:pt idx="30">
                <c:v>387.78</c:v>
              </c:pt>
              <c:pt idx="31">
                <c:v>400.70599999999996</c:v>
              </c:pt>
              <c:pt idx="32">
                <c:v>413.63199999999995</c:v>
              </c:pt>
              <c:pt idx="33">
                <c:v>426.55799999999994</c:v>
              </c:pt>
              <c:pt idx="34">
                <c:v>439.48399999999992</c:v>
              </c:pt>
              <c:pt idx="35">
                <c:v>452.40999999999997</c:v>
              </c:pt>
              <c:pt idx="36">
                <c:v>465.33599999999996</c:v>
              </c:pt>
              <c:pt idx="37">
                <c:v>478.26199999999994</c:v>
              </c:pt>
              <c:pt idx="38">
                <c:v>491.18799999999993</c:v>
              </c:pt>
              <c:pt idx="39">
                <c:v>504.11399999999992</c:v>
              </c:pt>
              <c:pt idx="40">
                <c:v>517.04</c:v>
              </c:pt>
              <c:pt idx="41">
                <c:v>529.96599999999989</c:v>
              </c:pt>
              <c:pt idx="42">
                <c:v>542.89199999999994</c:v>
              </c:pt>
              <c:pt idx="43">
                <c:v>555.81799999999998</c:v>
              </c:pt>
              <c:pt idx="44">
                <c:v>568.74399999999991</c:v>
              </c:pt>
              <c:pt idx="45">
                <c:v>581.66999999999996</c:v>
              </c:pt>
              <c:pt idx="46">
                <c:v>594.59599999999989</c:v>
              </c:pt>
              <c:pt idx="47">
                <c:v>607.52199999999993</c:v>
              </c:pt>
              <c:pt idx="48">
                <c:v>620.44799999999987</c:v>
              </c:pt>
              <c:pt idx="49">
                <c:v>633.37399999999991</c:v>
              </c:pt>
              <c:pt idx="50">
                <c:v>646.29999999999995</c:v>
              </c:pt>
            </c:numLit>
          </c:xVal>
          <c:yVal>
            <c:numLit>
              <c:formatCode>General</c:formatCode>
              <c:ptCount val="51"/>
              <c:pt idx="0">
                <c:v>5.9122374677018585E-2</c:v>
              </c:pt>
              <c:pt idx="1">
                <c:v>6.1698189400380077E-2</c:v>
              </c:pt>
              <c:pt idx="2">
                <c:v>6.4360795246641692E-2</c:v>
              </c:pt>
              <c:pt idx="3">
                <c:v>6.7111843448107167E-2</c:v>
              </c:pt>
              <c:pt idx="4">
                <c:v>6.9952956903328256E-2</c:v>
              </c:pt>
              <c:pt idx="5">
                <c:v>7.2885726953847291E-2</c:v>
              </c:pt>
              <c:pt idx="6">
                <c:v>7.591171011476576E-2</c:v>
              </c:pt>
              <c:pt idx="7">
                <c:v>7.9032424765321296E-2</c:v>
              </c:pt>
              <c:pt idx="8">
                <c:v>8.2249347805966086E-2</c:v>
              </c:pt>
              <c:pt idx="9">
                <c:v>8.5563911288743577E-2</c:v>
              </c:pt>
              <c:pt idx="10">
                <c:v>8.8977499028045165E-2</c:v>
              </c:pt>
              <c:pt idx="11">
                <c:v>9.2491443199104392E-2</c:v>
              </c:pt>
              <c:pt idx="12">
                <c:v>9.6107020931842174E-2</c:v>
              </c:pt>
              <c:pt idx="13">
                <c:v>9.9825450907918986E-2</c:v>
              </c:pt>
              <c:pt idx="14">
                <c:v>0.10364788996906996</c:v>
              </c:pt>
              <c:pt idx="15">
                <c:v>0.10757542974500184</c:v>
              </c:pt>
              <c:pt idx="16">
                <c:v>0.11160909330931075</c:v>
              </c:pt>
              <c:pt idx="17">
                <c:v>0.11574983187203729</c:v>
              </c:pt>
              <c:pt idx="18">
                <c:v>0.11999852151760955</c:v>
              </c:pt>
              <c:pt idx="19">
                <c:v>0.12435595999703346</c:v>
              </c:pt>
              <c:pt idx="20">
                <c:v>0.12882286358327175</c:v>
              </c:pt>
              <c:pt idx="21">
                <c:v>0.13339986399881004</c:v>
              </c:pt>
              <c:pt idx="22">
                <c:v>0.13808750542443296</c:v>
              </c:pt>
              <c:pt idx="23">
                <c:v>0.14288624159823535</c:v>
              </c:pt>
              <c:pt idx="24">
                <c:v>0.14779643301385975</c:v>
              </c:pt>
              <c:pt idx="25">
                <c:v>0.15281834422689039</c:v>
              </c:pt>
              <c:pt idx="26">
                <c:v>0.15795214127824395</c:v>
              </c:pt>
              <c:pt idx="27">
                <c:v>0.16319788924327133</c:v>
              </c:pt>
              <c:pt idx="28">
                <c:v>0.16855554991513216</c:v>
              </c:pt>
              <c:pt idx="29">
                <c:v>0.17402497963081703</c:v>
              </c:pt>
              <c:pt idx="30">
                <c:v>0.17960592724797514</c:v>
              </c:pt>
              <c:pt idx="31">
                <c:v>0.18529803228045524</c:v>
              </c:pt>
              <c:pt idx="32">
                <c:v>0.1911008232001902</c:v>
              </c:pt>
              <c:pt idx="33">
                <c:v>0.19701371591274133</c:v>
              </c:pt>
              <c:pt idx="34">
                <c:v>0.20303601241348002</c:v>
              </c:pt>
              <c:pt idx="35">
                <c:v>0.20916689963101462</c:v>
              </c:pt>
              <c:pt idx="36">
                <c:v>0.21540544846406739</c:v>
              </c:pt>
              <c:pt idx="37">
                <c:v>0.22175061301758447</c:v>
              </c:pt>
              <c:pt idx="38">
                <c:v>0.22820123004340445</c:v>
              </c:pt>
              <c:pt idx="39">
                <c:v>0.23475601859033407</c:v>
              </c:pt>
              <c:pt idx="40">
                <c:v>0.24141357986797501</c:v>
              </c:pt>
              <c:pt idx="41">
                <c:v>0.24817239732812241</c:v>
              </c:pt>
              <c:pt idx="42">
                <c:v>0.2550308369670049</c:v>
              </c:pt>
              <c:pt idx="43">
                <c:v>0.26198714785107324</c:v>
              </c:pt>
              <c:pt idx="44">
                <c:v>0.26903946286845964</c:v>
              </c:pt>
              <c:pt idx="45">
                <c:v>0.27618579970763002</c:v>
              </c:pt>
              <c:pt idx="46">
                <c:v>0.28342406206413673</c:v>
              </c:pt>
              <c:pt idx="47">
                <c:v>0.29075204107576008</c:v>
              </c:pt>
              <c:pt idx="48">
                <c:v>0.298167416985684</c:v>
              </c:pt>
              <c:pt idx="49">
                <c:v>0.30566776103271998</c:v>
              </c:pt>
              <c:pt idx="50">
                <c:v>0.31325053756693877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C-FF19-4626-9A65-D535258D0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2849824"/>
        <c:axId val="1392346016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0.12397264467933194</c:v>
                </c:pt>
                <c:pt idx="1">
                  <c:v>0.14277611617936031</c:v>
                </c:pt>
                <c:pt idx="2">
                  <c:v>0.11714119961642722</c:v>
                </c:pt>
                <c:pt idx="3">
                  <c:v>0.14205649139597396</c:v>
                </c:pt>
                <c:pt idx="4">
                  <c:v>0.16206177105142799</c:v>
                </c:pt>
              </c:numLit>
            </c:plus>
            <c:minus>
              <c:numLit>
                <c:formatCode>General</c:formatCode>
                <c:ptCount val="5"/>
                <c:pt idx="0">
                  <c:v>3.838766403268732E-2</c:v>
                </c:pt>
                <c:pt idx="1">
                  <c:v>6.5696943037783839E-2</c:v>
                </c:pt>
                <c:pt idx="2">
                  <c:v>2.2565407998029249E-2</c:v>
                </c:pt>
                <c:pt idx="3">
                  <c:v>7.8285480722971729E-2</c:v>
                </c:pt>
                <c:pt idx="4">
                  <c:v>0.12734912950045055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17.2</c:v>
              </c:pt>
              <c:pt idx="2">
                <c:v>59.5</c:v>
              </c:pt>
              <c:pt idx="3">
                <c:v>177.1</c:v>
              </c:pt>
              <c:pt idx="4">
                <c:v>646.29999999999995</c:v>
              </c:pt>
            </c:numLit>
          </c:xVal>
          <c:yVal>
            <c:numLit>
              <c:formatCode>General</c:formatCode>
              <c:ptCount val="5"/>
              <c:pt idx="0">
                <c:v>4.6479200557750407E-2</c:v>
              </c:pt>
              <c:pt idx="1">
                <c:v>9.7347286444390349E-2</c:v>
              </c:pt>
              <c:pt idx="2">
                <c:v>2.3809523809523808E-2</c:v>
              </c:pt>
              <c:pt idx="3">
                <c:v>0.13392857142857142</c:v>
              </c:pt>
              <c:pt idx="4">
                <c:v>0.30682086381873969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FF19-4626-9A65-D535258D0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2849824"/>
        <c:axId val="1392346016"/>
      </c:scatterChart>
      <c:valAx>
        <c:axId val="1142849824"/>
        <c:scaling>
          <c:orientation val="minMax"/>
          <c:max val="646.2999999999999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2346016"/>
        <c:crosses val="autoZero"/>
        <c:crossBetween val="midCat"/>
      </c:valAx>
      <c:valAx>
        <c:axId val="139234601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28498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Logistic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12.925999999999998</c:v>
              </c:pt>
              <c:pt idx="2">
                <c:v>25.851999999999997</c:v>
              </c:pt>
              <c:pt idx="3">
                <c:v>38.777999999999992</c:v>
              </c:pt>
              <c:pt idx="4">
                <c:v>51.703999999999994</c:v>
              </c:pt>
              <c:pt idx="5">
                <c:v>64.63</c:v>
              </c:pt>
              <c:pt idx="6">
                <c:v>77.555999999999983</c:v>
              </c:pt>
              <c:pt idx="7">
                <c:v>90.481999999999985</c:v>
              </c:pt>
              <c:pt idx="8">
                <c:v>103.40799999999999</c:v>
              </c:pt>
              <c:pt idx="9">
                <c:v>116.33399999999999</c:v>
              </c:pt>
              <c:pt idx="10">
                <c:v>129.26</c:v>
              </c:pt>
              <c:pt idx="11">
                <c:v>142.18599999999998</c:v>
              </c:pt>
              <c:pt idx="12">
                <c:v>155.11199999999997</c:v>
              </c:pt>
              <c:pt idx="13">
                <c:v>168.03799999999998</c:v>
              </c:pt>
              <c:pt idx="14">
                <c:v>180.96399999999997</c:v>
              </c:pt>
              <c:pt idx="15">
                <c:v>193.89</c:v>
              </c:pt>
              <c:pt idx="16">
                <c:v>206.81599999999997</c:v>
              </c:pt>
              <c:pt idx="17">
                <c:v>219.74199999999996</c:v>
              </c:pt>
              <c:pt idx="18">
                <c:v>232.66799999999998</c:v>
              </c:pt>
              <c:pt idx="19">
                <c:v>245.59399999999997</c:v>
              </c:pt>
              <c:pt idx="20">
                <c:v>258.52</c:v>
              </c:pt>
              <c:pt idx="21">
                <c:v>271.44599999999997</c:v>
              </c:pt>
              <c:pt idx="22">
                <c:v>284.37199999999996</c:v>
              </c:pt>
              <c:pt idx="23">
                <c:v>297.29799999999994</c:v>
              </c:pt>
              <c:pt idx="24">
                <c:v>310.22399999999993</c:v>
              </c:pt>
              <c:pt idx="25">
                <c:v>323.14999999999998</c:v>
              </c:pt>
              <c:pt idx="26">
                <c:v>336.07599999999996</c:v>
              </c:pt>
              <c:pt idx="27">
                <c:v>349.00199999999995</c:v>
              </c:pt>
              <c:pt idx="28">
                <c:v>361.92799999999994</c:v>
              </c:pt>
              <c:pt idx="29">
                <c:v>374.85399999999993</c:v>
              </c:pt>
              <c:pt idx="30">
                <c:v>387.78</c:v>
              </c:pt>
              <c:pt idx="31">
                <c:v>400.70599999999996</c:v>
              </c:pt>
              <c:pt idx="32">
                <c:v>413.63199999999995</c:v>
              </c:pt>
              <c:pt idx="33">
                <c:v>426.55799999999994</c:v>
              </c:pt>
              <c:pt idx="34">
                <c:v>439.48399999999992</c:v>
              </c:pt>
              <c:pt idx="35">
                <c:v>452.40999999999997</c:v>
              </c:pt>
              <c:pt idx="36">
                <c:v>465.33599999999996</c:v>
              </c:pt>
              <c:pt idx="37">
                <c:v>478.26199999999994</c:v>
              </c:pt>
              <c:pt idx="38">
                <c:v>491.18799999999993</c:v>
              </c:pt>
              <c:pt idx="39">
                <c:v>504.11399999999992</c:v>
              </c:pt>
              <c:pt idx="40">
                <c:v>517.04</c:v>
              </c:pt>
              <c:pt idx="41">
                <c:v>529.96599999999989</c:v>
              </c:pt>
              <c:pt idx="42">
                <c:v>542.89199999999994</c:v>
              </c:pt>
              <c:pt idx="43">
                <c:v>555.81799999999998</c:v>
              </c:pt>
              <c:pt idx="44">
                <c:v>568.74399999999991</c:v>
              </c:pt>
              <c:pt idx="45">
                <c:v>581.66999999999996</c:v>
              </c:pt>
              <c:pt idx="46">
                <c:v>594.59599999999989</c:v>
              </c:pt>
              <c:pt idx="47">
                <c:v>607.52199999999993</c:v>
              </c:pt>
              <c:pt idx="48">
                <c:v>620.44799999999987</c:v>
              </c:pt>
              <c:pt idx="49">
                <c:v>633.37399999999991</c:v>
              </c:pt>
              <c:pt idx="50">
                <c:v>646.29999999999995</c:v>
              </c:pt>
            </c:numLit>
          </c:xVal>
          <c:yVal>
            <c:numLit>
              <c:formatCode>General</c:formatCode>
              <c:ptCount val="51"/>
              <c:pt idx="0">
                <c:v>6.0852946632813154E-2</c:v>
              </c:pt>
              <c:pt idx="1">
                <c:v>6.3122096863323096E-2</c:v>
              </c:pt>
              <c:pt idx="2">
                <c:v>6.5469962951931179E-2</c:v>
              </c:pt>
              <c:pt idx="3">
                <c:v>6.7898830258792578E-2</c:v>
              </c:pt>
              <c:pt idx="4">
                <c:v>7.0411016898348125E-2</c:v>
              </c:pt>
              <c:pt idx="5">
                <c:v>7.3008871469920772E-2</c:v>
              </c:pt>
              <c:pt idx="6">
                <c:v>7.5694770526281041E-2</c:v>
              </c:pt>
              <c:pt idx="7">
                <c:v>7.8471115766943211E-2</c:v>
              </c:pt>
              <c:pt idx="8">
                <c:v>8.1340330943092426E-2</c:v>
              </c:pt>
              <c:pt idx="9">
                <c:v>8.4304858461290058E-2</c:v>
              </c:pt>
              <c:pt idx="10">
                <c:v>8.7367155673471406E-2</c:v>
              </c:pt>
              <c:pt idx="11">
                <c:v>9.0529690841250052E-2</c:v>
              </c:pt>
              <c:pt idx="12">
                <c:v>9.3794938763186259E-2</c:v>
              </c:pt>
              <c:pt idx="13">
                <c:v>9.7165376054479433E-2</c:v>
              </c:pt>
              <c:pt idx="14">
                <c:v>0.10064347606951576</c:v>
              </c:pt>
              <c:pt idx="15">
                <c:v>0.10423170345885448</c:v>
              </c:pt>
              <c:pt idx="16">
                <c:v>0.10793250835358494</c:v>
              </c:pt>
              <c:pt idx="17">
                <c:v>0.11174832017153712</c:v>
              </c:pt>
              <c:pt idx="18">
                <c:v>0.11568154104159707</c:v>
              </c:pt>
              <c:pt idx="19">
                <c:v>0.11973453884436934</c:v>
              </c:pt>
              <c:pt idx="20">
                <c:v>0.12390963986965349</c:v>
              </c:pt>
              <c:pt idx="21">
                <c:v>0.1282091210936617</c:v>
              </c:pt>
              <c:pt idx="22">
                <c:v>0.13263520208160881</c:v>
              </c:pt>
              <c:pt idx="23">
                <c:v>0.13719003652424902</c:v>
              </c:pt>
              <c:pt idx="24">
                <c:v>0.1418757034201194</c:v>
              </c:pt>
              <c:pt idx="25">
                <c:v>0.14669419791866983</c:v>
              </c:pt>
              <c:pt idx="26">
                <c:v>0.15164742184310276</c:v>
              </c:pt>
              <c:pt idx="27">
                <c:v>0.15673717391560485</c:v>
              </c:pt>
              <c:pt idx="28">
                <c:v>0.16196513971170207</c:v>
              </c:pt>
              <c:pt idx="29">
                <c:v>0.16733288137469443</c:v>
              </c:pt>
              <c:pt idx="30">
                <c:v>0.17284182712549262</c:v>
              </c:pt>
              <c:pt idx="31">
                <c:v>0.17849326060765519</c:v>
              </c:pt>
              <c:pt idx="32">
                <c:v>0.18428831011197588</c:v>
              </c:pt>
              <c:pt idx="33">
                <c:v>0.19022793772954483</c:v>
              </c:pt>
              <c:pt idx="34">
                <c:v>0.19631292848676224</c:v>
              </c:pt>
              <c:pt idx="35">
                <c:v>0.2025438795202579</c:v>
              </c:pt>
              <c:pt idx="36">
                <c:v>0.20892118935400605</c:v>
              </c:pt>
              <c:pt idx="37">
                <c:v>0.21544504734505784</c:v>
              </c:pt>
              <c:pt idx="38">
                <c:v>0.22211542336816914</c:v>
              </c:pt>
              <c:pt idx="39">
                <c:v>0.22893205781311418</c:v>
              </c:pt>
              <c:pt idx="40">
                <c:v>0.23589445197156048</c:v>
              </c:pt>
              <c:pt idx="41">
                <c:v>0.24300185889296713</c:v>
              </c:pt>
              <c:pt idx="42">
                <c:v>0.25025327479097842</c:v>
              </c:pt>
              <c:pt idx="43">
                <c:v>0.25764743108313393</c:v>
              </c:pt>
              <c:pt idx="44">
                <c:v>0.26518278714734606</c:v>
              </c:pt>
              <c:pt idx="45">
                <c:v>0.27285752387841883</c:v>
              </c:pt>
              <c:pt idx="46">
                <c:v>0.28066953812684514</c:v>
              </c:pt>
              <c:pt idx="47">
                <c:v>0.28861643810017207</c:v>
              </c:pt>
              <c:pt idx="48">
                <c:v>0.29669553980429758</c:v>
              </c:pt>
              <c:pt idx="49">
                <c:v>0.30490386459815533</c:v>
              </c:pt>
              <c:pt idx="50">
                <c:v>0.31323813793029931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8E34-4D5B-B908-337BD9C6C15A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344.0414548206416</c:v>
              </c:pt>
            </c:numLit>
          </c:xVal>
          <c:yVal>
            <c:numLit>
              <c:formatCode>General</c:formatCode>
              <c:ptCount val="2"/>
              <c:pt idx="0">
                <c:v>0.1547676519695324</c:v>
              </c:pt>
              <c:pt idx="1">
                <c:v>0.1547676519695324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8E34-4D5B-B908-337BD9C6C1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2840624"/>
        <c:axId val="1683995392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0.12397264467933194</c:v>
                </c:pt>
                <c:pt idx="1">
                  <c:v>0.14277611617936031</c:v>
                </c:pt>
                <c:pt idx="2">
                  <c:v>0.11714119961642722</c:v>
                </c:pt>
                <c:pt idx="3">
                  <c:v>0.14205649139597396</c:v>
                </c:pt>
                <c:pt idx="4">
                  <c:v>0.16206177105142799</c:v>
                </c:pt>
              </c:numLit>
            </c:plus>
            <c:minus>
              <c:numLit>
                <c:formatCode>General</c:formatCode>
                <c:ptCount val="5"/>
                <c:pt idx="0">
                  <c:v>3.838766403268732E-2</c:v>
                </c:pt>
                <c:pt idx="1">
                  <c:v>6.5696943037783839E-2</c:v>
                </c:pt>
                <c:pt idx="2">
                  <c:v>2.2565407998029249E-2</c:v>
                </c:pt>
                <c:pt idx="3">
                  <c:v>7.8285480722971729E-2</c:v>
                </c:pt>
                <c:pt idx="4">
                  <c:v>0.12734912950045055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17.2</c:v>
              </c:pt>
              <c:pt idx="2">
                <c:v>59.5</c:v>
              </c:pt>
              <c:pt idx="3">
                <c:v>177.1</c:v>
              </c:pt>
              <c:pt idx="4">
                <c:v>646.29999999999995</c:v>
              </c:pt>
            </c:numLit>
          </c:xVal>
          <c:yVal>
            <c:numLit>
              <c:formatCode>General</c:formatCode>
              <c:ptCount val="5"/>
              <c:pt idx="0">
                <c:v>4.6479200557750407E-2</c:v>
              </c:pt>
              <c:pt idx="1">
                <c:v>9.7347286444390349E-2</c:v>
              </c:pt>
              <c:pt idx="2">
                <c:v>2.3809523809523808E-2</c:v>
              </c:pt>
              <c:pt idx="3">
                <c:v>0.13392857142857142</c:v>
              </c:pt>
              <c:pt idx="4">
                <c:v>0.30682086381873969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8E34-4D5B-B908-337BD9C6C15A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0.1547676519695324</c:v>
                </c:pt>
                <c:pt idx="1">
                  <c:v>0.1547676519695324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344.0414548206416</c:v>
              </c:pt>
            </c:numLit>
          </c:xVal>
          <c:yVal>
            <c:numLit>
              <c:formatCode>General</c:formatCode>
              <c:ptCount val="2"/>
              <c:pt idx="0">
                <c:v>0.1547676519695324</c:v>
              </c:pt>
              <c:pt idx="1">
                <c:v>0.1547676519695324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8E34-4D5B-B908-337BD9C6C15A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0.1547676519695324</c:v>
                </c:pt>
                <c:pt idx="1">
                  <c:v>0.1547676519695324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268.89914030735849</c:v>
              </c:pt>
            </c:numLit>
          </c:xVal>
          <c:yVal>
            <c:numLit>
              <c:formatCode>General</c:formatCode>
              <c:ptCount val="2"/>
              <c:pt idx="0">
                <c:v>0.1547676519695324</c:v>
              </c:pt>
              <c:pt idx="1">
                <c:v>0.1547676519695324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8E34-4D5B-B908-337BD9C6C1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2840624"/>
        <c:axId val="1683995392"/>
      </c:scatterChart>
      <c:valAx>
        <c:axId val="1142840624"/>
        <c:scaling>
          <c:orientation val="minMax"/>
          <c:max val="646.2999999999999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3995392"/>
        <c:crosses val="autoZero"/>
        <c:crossBetween val="midCat"/>
      </c:valAx>
      <c:valAx>
        <c:axId val="1683995392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28406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Log-Probit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12.925999999999998</c:v>
              </c:pt>
              <c:pt idx="2">
                <c:v>25.851999999999997</c:v>
              </c:pt>
              <c:pt idx="3">
                <c:v>38.777999999999992</c:v>
              </c:pt>
              <c:pt idx="4">
                <c:v>51.703999999999994</c:v>
              </c:pt>
              <c:pt idx="5">
                <c:v>64.63</c:v>
              </c:pt>
              <c:pt idx="6">
                <c:v>77.555999999999983</c:v>
              </c:pt>
              <c:pt idx="7">
                <c:v>90.481999999999985</c:v>
              </c:pt>
              <c:pt idx="8">
                <c:v>103.40799999999999</c:v>
              </c:pt>
              <c:pt idx="9">
                <c:v>116.33399999999999</c:v>
              </c:pt>
              <c:pt idx="10">
                <c:v>129.26</c:v>
              </c:pt>
              <c:pt idx="11">
                <c:v>142.18599999999998</c:v>
              </c:pt>
              <c:pt idx="12">
                <c:v>155.11199999999997</c:v>
              </c:pt>
              <c:pt idx="13">
                <c:v>168.03799999999998</c:v>
              </c:pt>
              <c:pt idx="14">
                <c:v>180.96399999999997</c:v>
              </c:pt>
              <c:pt idx="15">
                <c:v>193.89</c:v>
              </c:pt>
              <c:pt idx="16">
                <c:v>206.81599999999997</c:v>
              </c:pt>
              <c:pt idx="17">
                <c:v>219.74199999999996</c:v>
              </c:pt>
              <c:pt idx="18">
                <c:v>232.66799999999998</c:v>
              </c:pt>
              <c:pt idx="19">
                <c:v>245.59399999999997</c:v>
              </c:pt>
              <c:pt idx="20">
                <c:v>258.52</c:v>
              </c:pt>
              <c:pt idx="21">
                <c:v>271.44599999999997</c:v>
              </c:pt>
              <c:pt idx="22">
                <c:v>284.37199999999996</c:v>
              </c:pt>
              <c:pt idx="23">
                <c:v>297.29799999999994</c:v>
              </c:pt>
              <c:pt idx="24">
                <c:v>310.22399999999993</c:v>
              </c:pt>
              <c:pt idx="25">
                <c:v>323.14999999999998</c:v>
              </c:pt>
              <c:pt idx="26">
                <c:v>336.07599999999996</c:v>
              </c:pt>
              <c:pt idx="27">
                <c:v>349.00199999999995</c:v>
              </c:pt>
              <c:pt idx="28">
                <c:v>361.92799999999994</c:v>
              </c:pt>
              <c:pt idx="29">
                <c:v>374.85399999999993</c:v>
              </c:pt>
              <c:pt idx="30">
                <c:v>387.78</c:v>
              </c:pt>
              <c:pt idx="31">
                <c:v>400.70599999999996</c:v>
              </c:pt>
              <c:pt idx="32">
                <c:v>413.63199999999995</c:v>
              </c:pt>
              <c:pt idx="33">
                <c:v>426.55799999999994</c:v>
              </c:pt>
              <c:pt idx="34">
                <c:v>439.48399999999992</c:v>
              </c:pt>
              <c:pt idx="35">
                <c:v>452.40999999999997</c:v>
              </c:pt>
              <c:pt idx="36">
                <c:v>465.33599999999996</c:v>
              </c:pt>
              <c:pt idx="37">
                <c:v>478.26199999999994</c:v>
              </c:pt>
              <c:pt idx="38">
                <c:v>491.18799999999993</c:v>
              </c:pt>
              <c:pt idx="39">
                <c:v>504.11399999999992</c:v>
              </c:pt>
              <c:pt idx="40">
                <c:v>517.04</c:v>
              </c:pt>
              <c:pt idx="41">
                <c:v>529.96599999999989</c:v>
              </c:pt>
              <c:pt idx="42">
                <c:v>542.89199999999994</c:v>
              </c:pt>
              <c:pt idx="43">
                <c:v>555.81799999999998</c:v>
              </c:pt>
              <c:pt idx="44">
                <c:v>568.74399999999991</c:v>
              </c:pt>
              <c:pt idx="45">
                <c:v>581.66999999999996</c:v>
              </c:pt>
              <c:pt idx="46">
                <c:v>594.59599999999989</c:v>
              </c:pt>
              <c:pt idx="47">
                <c:v>607.52199999999993</c:v>
              </c:pt>
              <c:pt idx="48">
                <c:v>620.44799999999987</c:v>
              </c:pt>
              <c:pt idx="49">
                <c:v>633.37399999999991</c:v>
              </c:pt>
              <c:pt idx="50">
                <c:v>646.29999999999995</c:v>
              </c:pt>
            </c:numLit>
          </c:xVal>
          <c:yVal>
            <c:numLit>
              <c:formatCode>General</c:formatCode>
              <c:ptCount val="51"/>
              <c:pt idx="0">
                <c:v>5.7655592853795498E-2</c:v>
              </c:pt>
              <c:pt idx="1">
                <c:v>5.7865269808275735E-2</c:v>
              </c:pt>
              <c:pt idx="2">
                <c:v>5.8940252868548523E-2</c:v>
              </c:pt>
              <c:pt idx="3">
                <c:v>6.0963815622349517E-2</c:v>
              </c:pt>
              <c:pt idx="4">
                <c:v>6.3808658766753776E-2</c:v>
              </c:pt>
              <c:pt idx="5">
                <c:v>6.7331487221242964E-2</c:v>
              </c:pt>
              <c:pt idx="6">
                <c:v>7.1406350444525132E-2</c:v>
              </c:pt>
              <c:pt idx="7">
                <c:v>7.5928582235703285E-2</c:v>
              </c:pt>
              <c:pt idx="8">
                <c:v>8.0812489421431835E-2</c:v>
              </c:pt>
              <c:pt idx="9">
                <c:v>8.5988042786213942E-2</c:v>
              </c:pt>
              <c:pt idx="10">
                <c:v>9.1397850020118049E-2</c:v>
              </c:pt>
              <c:pt idx="11">
                <c:v>9.699466125992233E-2</c:v>
              </c:pt>
              <c:pt idx="12">
                <c:v>0.10273938245629055</c:v>
              </c:pt>
              <c:pt idx="13">
                <c:v>0.10859950945594943</c:v>
              </c:pt>
              <c:pt idx="14">
                <c:v>0.11454789445862731</c:v>
              </c:pt>
              <c:pt idx="15">
                <c:v>0.12056177069084631</c:v>
              </c:pt>
              <c:pt idx="16">
                <c:v>0.12662197687920032</c:v>
              </c:pt>
              <c:pt idx="17">
                <c:v>0.13271233660996379</c:v>
              </c:pt>
              <c:pt idx="18">
                <c:v>0.13881915832307345</c:v>
              </c:pt>
              <c:pt idx="19">
                <c:v>0.14493082983201808</c:v>
              </c:pt>
              <c:pt idx="20">
                <c:v>0.15103748740254502</c:v>
              </c:pt>
              <c:pt idx="21">
                <c:v>0.15713074403949184</c:v>
              </c:pt>
              <c:pt idx="22">
                <c:v>0.16320346510671524</c:v>
              </c:pt>
              <c:pt idx="23">
                <c:v>0.16924958203286808</c:v>
              </c:pt>
              <c:pt idx="24">
                <c:v>0.17526393685357389</c:v>
              </c:pt>
              <c:pt idx="25">
                <c:v>0.18124215186889689</c:v>
              </c:pt>
              <c:pt idx="26">
                <c:v>0.18718051987187972</c:v>
              </c:pt>
              <c:pt idx="27">
                <c:v>0.19307591131616308</c:v>
              </c:pt>
              <c:pt idx="28">
                <c:v>0.19892569550241601</c:v>
              </c:pt>
              <c:pt idx="29">
                <c:v>0.20472767342214487</c:v>
              </c:pt>
              <c:pt idx="30">
                <c:v>0.21048002033893437</c:v>
              </c:pt>
              <c:pt idx="31">
                <c:v>0.21618123653804006</c:v>
              </c:pt>
              <c:pt idx="32">
                <c:v>0.22183010495568267</c:v>
              </c:pt>
              <c:pt idx="33">
                <c:v>0.22742565462475151</c:v>
              </c:pt>
              <c:pt idx="34">
                <c:v>0.23296712905566597</c:v>
              </c:pt>
              <c:pt idx="35">
                <c:v>0.23845395881893705</c:v>
              </c:pt>
              <c:pt idx="36">
                <c:v>0.24388573771652489</c:v>
              </c:pt>
              <c:pt idx="37">
                <c:v>0.24926220202785504</c:v>
              </c:pt>
              <c:pt idx="38">
                <c:v>0.2545832123976598</c:v>
              </c:pt>
              <c:pt idx="39">
                <c:v>0.25984873799996777</c:v>
              </c:pt>
              <c:pt idx="40">
                <c:v>0.26505884266830765</c:v>
              </c:pt>
              <c:pt idx="41">
                <c:v>0.27021367272858476</c:v>
              </c:pt>
              <c:pt idx="42">
                <c:v>0.27531344630988475</c:v>
              </c:pt>
              <c:pt idx="43">
                <c:v>0.28035844394097825</c:v>
              </c:pt>
              <c:pt idx="44">
                <c:v>0.28534900026767251</c:v>
              </c:pt>
              <c:pt idx="45">
                <c:v>0.29028549674925624</c:v>
              </c:pt>
              <c:pt idx="46">
                <c:v>0.29516835521184392</c:v>
              </c:pt>
              <c:pt idx="47">
                <c:v>0.29999803215302895</c:v>
              </c:pt>
              <c:pt idx="48">
                <c:v>0.30477501370640492</c:v>
              </c:pt>
              <c:pt idx="49">
                <c:v>0.30949981118657921</c:v>
              </c:pt>
              <c:pt idx="50">
                <c:v>0.31417295714564086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1733-46DF-A019-540F4545C57F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260.32647782056199</c:v>
              </c:pt>
            </c:numLit>
          </c:xVal>
          <c:yVal>
            <c:numLit>
              <c:formatCode>General</c:formatCode>
              <c:ptCount val="2"/>
              <c:pt idx="0">
                <c:v>0.15189003356841513</c:v>
              </c:pt>
              <c:pt idx="1">
                <c:v>0.15189003356841513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1733-46DF-A019-540F4545C5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2840624"/>
        <c:axId val="1683990400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0.12397264467933194</c:v>
                </c:pt>
                <c:pt idx="1">
                  <c:v>0.14277611617936031</c:v>
                </c:pt>
                <c:pt idx="2">
                  <c:v>0.11714119961642722</c:v>
                </c:pt>
                <c:pt idx="3">
                  <c:v>0.14205649139597396</c:v>
                </c:pt>
                <c:pt idx="4">
                  <c:v>0.16206177105142799</c:v>
                </c:pt>
              </c:numLit>
            </c:plus>
            <c:minus>
              <c:numLit>
                <c:formatCode>General</c:formatCode>
                <c:ptCount val="5"/>
                <c:pt idx="0">
                  <c:v>3.838766403268732E-2</c:v>
                </c:pt>
                <c:pt idx="1">
                  <c:v>6.5696943037783839E-2</c:v>
                </c:pt>
                <c:pt idx="2">
                  <c:v>2.2565407998029249E-2</c:v>
                </c:pt>
                <c:pt idx="3">
                  <c:v>7.8285480722971729E-2</c:v>
                </c:pt>
                <c:pt idx="4">
                  <c:v>0.12734912950045055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17.2</c:v>
              </c:pt>
              <c:pt idx="2">
                <c:v>59.5</c:v>
              </c:pt>
              <c:pt idx="3">
                <c:v>177.1</c:v>
              </c:pt>
              <c:pt idx="4">
                <c:v>646.29999999999995</c:v>
              </c:pt>
            </c:numLit>
          </c:xVal>
          <c:yVal>
            <c:numLit>
              <c:formatCode>General</c:formatCode>
              <c:ptCount val="5"/>
              <c:pt idx="0">
                <c:v>4.6479200557750407E-2</c:v>
              </c:pt>
              <c:pt idx="1">
                <c:v>9.7347286444390349E-2</c:v>
              </c:pt>
              <c:pt idx="2">
                <c:v>2.3809523809523808E-2</c:v>
              </c:pt>
              <c:pt idx="3">
                <c:v>0.13392857142857142</c:v>
              </c:pt>
              <c:pt idx="4">
                <c:v>0.30682086381873969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1733-46DF-A019-540F4545C57F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0.15189003356841513</c:v>
                </c:pt>
                <c:pt idx="1">
                  <c:v>0.15189003356841513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260.32647782056199</c:v>
              </c:pt>
            </c:numLit>
          </c:xVal>
          <c:yVal>
            <c:numLit>
              <c:formatCode>General</c:formatCode>
              <c:ptCount val="2"/>
              <c:pt idx="0">
                <c:v>0.15189003356841513</c:v>
              </c:pt>
              <c:pt idx="1">
                <c:v>0.15189003356841513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1733-46DF-A019-540F4545C57F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0.15189003356841513</c:v>
                </c:pt>
                <c:pt idx="1">
                  <c:v>0.15189003356841513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96.715071116206829</c:v>
              </c:pt>
            </c:numLit>
          </c:xVal>
          <c:yVal>
            <c:numLit>
              <c:formatCode>General</c:formatCode>
              <c:ptCount val="2"/>
              <c:pt idx="0">
                <c:v>0.15189003356841513</c:v>
              </c:pt>
              <c:pt idx="1">
                <c:v>0.15189003356841513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1733-46DF-A019-540F4545C5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2840624"/>
        <c:axId val="1683990400"/>
      </c:scatterChart>
      <c:valAx>
        <c:axId val="1142840624"/>
        <c:scaling>
          <c:orientation val="minMax"/>
          <c:max val="646.2999999999999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3990400"/>
        <c:crosses val="autoZero"/>
        <c:crossBetween val="midCat"/>
      </c:valAx>
      <c:valAx>
        <c:axId val="1683990400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28406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Probit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12.925999999999998</c:v>
              </c:pt>
              <c:pt idx="2">
                <c:v>25.851999999999997</c:v>
              </c:pt>
              <c:pt idx="3">
                <c:v>38.777999999999992</c:v>
              </c:pt>
              <c:pt idx="4">
                <c:v>51.703999999999994</c:v>
              </c:pt>
              <c:pt idx="5">
                <c:v>64.63</c:v>
              </c:pt>
              <c:pt idx="6">
                <c:v>77.555999999999983</c:v>
              </c:pt>
              <c:pt idx="7">
                <c:v>90.481999999999985</c:v>
              </c:pt>
              <c:pt idx="8">
                <c:v>103.40799999999999</c:v>
              </c:pt>
              <c:pt idx="9">
                <c:v>116.33399999999999</c:v>
              </c:pt>
              <c:pt idx="10">
                <c:v>129.26</c:v>
              </c:pt>
              <c:pt idx="11">
                <c:v>142.18599999999998</c:v>
              </c:pt>
              <c:pt idx="12">
                <c:v>155.11199999999997</c:v>
              </c:pt>
              <c:pt idx="13">
                <c:v>168.03799999999998</c:v>
              </c:pt>
              <c:pt idx="14">
                <c:v>180.96399999999997</c:v>
              </c:pt>
              <c:pt idx="15">
                <c:v>193.89</c:v>
              </c:pt>
              <c:pt idx="16">
                <c:v>206.81599999999997</c:v>
              </c:pt>
              <c:pt idx="17">
                <c:v>219.74199999999996</c:v>
              </c:pt>
              <c:pt idx="18">
                <c:v>232.66799999999998</c:v>
              </c:pt>
              <c:pt idx="19">
                <c:v>245.59399999999997</c:v>
              </c:pt>
              <c:pt idx="20">
                <c:v>258.52</c:v>
              </c:pt>
              <c:pt idx="21">
                <c:v>271.44599999999997</c:v>
              </c:pt>
              <c:pt idx="22">
                <c:v>284.37199999999996</c:v>
              </c:pt>
              <c:pt idx="23">
                <c:v>297.29799999999994</c:v>
              </c:pt>
              <c:pt idx="24">
                <c:v>310.22399999999993</c:v>
              </c:pt>
              <c:pt idx="25">
                <c:v>323.14999999999998</c:v>
              </c:pt>
              <c:pt idx="26">
                <c:v>336.07599999999996</c:v>
              </c:pt>
              <c:pt idx="27">
                <c:v>349.00199999999995</c:v>
              </c:pt>
              <c:pt idx="28">
                <c:v>361.92799999999994</c:v>
              </c:pt>
              <c:pt idx="29">
                <c:v>374.85399999999993</c:v>
              </c:pt>
              <c:pt idx="30">
                <c:v>387.78</c:v>
              </c:pt>
              <c:pt idx="31">
                <c:v>400.70599999999996</c:v>
              </c:pt>
              <c:pt idx="32">
                <c:v>413.63199999999995</c:v>
              </c:pt>
              <c:pt idx="33">
                <c:v>426.55799999999994</c:v>
              </c:pt>
              <c:pt idx="34">
                <c:v>439.48399999999992</c:v>
              </c:pt>
              <c:pt idx="35">
                <c:v>452.40999999999997</c:v>
              </c:pt>
              <c:pt idx="36">
                <c:v>465.33599999999996</c:v>
              </c:pt>
              <c:pt idx="37">
                <c:v>478.26199999999994</c:v>
              </c:pt>
              <c:pt idx="38">
                <c:v>491.18799999999993</c:v>
              </c:pt>
              <c:pt idx="39">
                <c:v>504.11399999999992</c:v>
              </c:pt>
              <c:pt idx="40">
                <c:v>517.04</c:v>
              </c:pt>
              <c:pt idx="41">
                <c:v>529.96599999999989</c:v>
              </c:pt>
              <c:pt idx="42">
                <c:v>542.89199999999994</c:v>
              </c:pt>
              <c:pt idx="43">
                <c:v>555.81799999999998</c:v>
              </c:pt>
              <c:pt idx="44">
                <c:v>568.74399999999991</c:v>
              </c:pt>
              <c:pt idx="45">
                <c:v>581.66999999999996</c:v>
              </c:pt>
              <c:pt idx="46">
                <c:v>594.59599999999989</c:v>
              </c:pt>
              <c:pt idx="47">
                <c:v>607.52199999999993</c:v>
              </c:pt>
              <c:pt idx="48">
                <c:v>620.44799999999987</c:v>
              </c:pt>
              <c:pt idx="49">
                <c:v>633.37399999999991</c:v>
              </c:pt>
              <c:pt idx="50">
                <c:v>646.29999999999995</c:v>
              </c:pt>
            </c:numLit>
          </c:xVal>
          <c:yVal>
            <c:numLit>
              <c:formatCode>General</c:formatCode>
              <c:ptCount val="51"/>
              <c:pt idx="0">
                <c:v>5.9122374677018585E-2</c:v>
              </c:pt>
              <c:pt idx="1">
                <c:v>6.1698189400380077E-2</c:v>
              </c:pt>
              <c:pt idx="2">
                <c:v>6.4360795246641692E-2</c:v>
              </c:pt>
              <c:pt idx="3">
                <c:v>6.7111843448107167E-2</c:v>
              </c:pt>
              <c:pt idx="4">
                <c:v>6.9952956903328256E-2</c:v>
              </c:pt>
              <c:pt idx="5">
                <c:v>7.2885726953847291E-2</c:v>
              </c:pt>
              <c:pt idx="6">
                <c:v>7.591171011476576E-2</c:v>
              </c:pt>
              <c:pt idx="7">
                <c:v>7.9032424765321296E-2</c:v>
              </c:pt>
              <c:pt idx="8">
                <c:v>8.2249347805966086E-2</c:v>
              </c:pt>
              <c:pt idx="9">
                <c:v>8.5563911288743577E-2</c:v>
              </c:pt>
              <c:pt idx="10">
                <c:v>8.8977499028045165E-2</c:v>
              </c:pt>
              <c:pt idx="11">
                <c:v>9.2491443199104392E-2</c:v>
              </c:pt>
              <c:pt idx="12">
                <c:v>9.6107020931842174E-2</c:v>
              </c:pt>
              <c:pt idx="13">
                <c:v>9.9825450907918986E-2</c:v>
              </c:pt>
              <c:pt idx="14">
                <c:v>0.10364788996906996</c:v>
              </c:pt>
              <c:pt idx="15">
                <c:v>0.10757542974500184</c:v>
              </c:pt>
              <c:pt idx="16">
                <c:v>0.11160909330931075</c:v>
              </c:pt>
              <c:pt idx="17">
                <c:v>0.11574983187203729</c:v>
              </c:pt>
              <c:pt idx="18">
                <c:v>0.11999852151760955</c:v>
              </c:pt>
              <c:pt idx="19">
                <c:v>0.12435595999703346</c:v>
              </c:pt>
              <c:pt idx="20">
                <c:v>0.12882286358327175</c:v>
              </c:pt>
              <c:pt idx="21">
                <c:v>0.13339986399881004</c:v>
              </c:pt>
              <c:pt idx="22">
                <c:v>0.13808750542443296</c:v>
              </c:pt>
              <c:pt idx="23">
                <c:v>0.14288624159823535</c:v>
              </c:pt>
              <c:pt idx="24">
                <c:v>0.14779643301385975</c:v>
              </c:pt>
              <c:pt idx="25">
                <c:v>0.15281834422689039</c:v>
              </c:pt>
              <c:pt idx="26">
                <c:v>0.15795214127824395</c:v>
              </c:pt>
              <c:pt idx="27">
                <c:v>0.16319788924327133</c:v>
              </c:pt>
              <c:pt idx="28">
                <c:v>0.16855554991513216</c:v>
              </c:pt>
              <c:pt idx="29">
                <c:v>0.17402497963081703</c:v>
              </c:pt>
              <c:pt idx="30">
                <c:v>0.17960592724797514</c:v>
              </c:pt>
              <c:pt idx="31">
                <c:v>0.18529803228045524</c:v>
              </c:pt>
              <c:pt idx="32">
                <c:v>0.1911008232001902</c:v>
              </c:pt>
              <c:pt idx="33">
                <c:v>0.19701371591274133</c:v>
              </c:pt>
              <c:pt idx="34">
                <c:v>0.20303601241348002</c:v>
              </c:pt>
              <c:pt idx="35">
                <c:v>0.20916689963101462</c:v>
              </c:pt>
              <c:pt idx="36">
                <c:v>0.21540544846406739</c:v>
              </c:pt>
              <c:pt idx="37">
                <c:v>0.22175061301758447</c:v>
              </c:pt>
              <c:pt idx="38">
                <c:v>0.22820123004340445</c:v>
              </c:pt>
              <c:pt idx="39">
                <c:v>0.23475601859033407</c:v>
              </c:pt>
              <c:pt idx="40">
                <c:v>0.24141357986797501</c:v>
              </c:pt>
              <c:pt idx="41">
                <c:v>0.24817239732812241</c:v>
              </c:pt>
              <c:pt idx="42">
                <c:v>0.2550308369670049</c:v>
              </c:pt>
              <c:pt idx="43">
                <c:v>0.26198714785107324</c:v>
              </c:pt>
              <c:pt idx="44">
                <c:v>0.26903946286845964</c:v>
              </c:pt>
              <c:pt idx="45">
                <c:v>0.27618579970763002</c:v>
              </c:pt>
              <c:pt idx="46">
                <c:v>0.28342406206413673</c:v>
              </c:pt>
              <c:pt idx="47">
                <c:v>0.29075204107576008</c:v>
              </c:pt>
              <c:pt idx="48">
                <c:v>0.298167416985684</c:v>
              </c:pt>
              <c:pt idx="49">
                <c:v>0.30566776103271998</c:v>
              </c:pt>
              <c:pt idx="50">
                <c:v>0.31325053756693877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0BA8-4BE7-BAAD-133079A34A0D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324.14649126873928</c:v>
              </c:pt>
            </c:numLit>
          </c:xVal>
          <c:yVal>
            <c:numLit>
              <c:formatCode>General</c:formatCode>
              <c:ptCount val="2"/>
              <c:pt idx="0">
                <c:v>0.15321013720931681</c:v>
              </c:pt>
              <c:pt idx="1">
                <c:v>0.15321013720931681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0BA8-4BE7-BAAD-133079A34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2849024"/>
        <c:axId val="1392358080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0.12397264467933194</c:v>
                </c:pt>
                <c:pt idx="1">
                  <c:v>0.14277611617936031</c:v>
                </c:pt>
                <c:pt idx="2">
                  <c:v>0.11714119961642722</c:v>
                </c:pt>
                <c:pt idx="3">
                  <c:v>0.14205649139597396</c:v>
                </c:pt>
                <c:pt idx="4">
                  <c:v>0.16206177105142799</c:v>
                </c:pt>
              </c:numLit>
            </c:plus>
            <c:minus>
              <c:numLit>
                <c:formatCode>General</c:formatCode>
                <c:ptCount val="5"/>
                <c:pt idx="0">
                  <c:v>3.838766403268732E-2</c:v>
                </c:pt>
                <c:pt idx="1">
                  <c:v>6.5696943037783839E-2</c:v>
                </c:pt>
                <c:pt idx="2">
                  <c:v>2.2565407998029249E-2</c:v>
                </c:pt>
                <c:pt idx="3">
                  <c:v>7.8285480722971729E-2</c:v>
                </c:pt>
                <c:pt idx="4">
                  <c:v>0.12734912950045055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17.2</c:v>
              </c:pt>
              <c:pt idx="2">
                <c:v>59.5</c:v>
              </c:pt>
              <c:pt idx="3">
                <c:v>177.1</c:v>
              </c:pt>
              <c:pt idx="4">
                <c:v>646.29999999999995</c:v>
              </c:pt>
            </c:numLit>
          </c:xVal>
          <c:yVal>
            <c:numLit>
              <c:formatCode>General</c:formatCode>
              <c:ptCount val="5"/>
              <c:pt idx="0">
                <c:v>4.6479200557750407E-2</c:v>
              </c:pt>
              <c:pt idx="1">
                <c:v>9.7347286444390349E-2</c:v>
              </c:pt>
              <c:pt idx="2">
                <c:v>2.3809523809523808E-2</c:v>
              </c:pt>
              <c:pt idx="3">
                <c:v>0.13392857142857142</c:v>
              </c:pt>
              <c:pt idx="4">
                <c:v>0.30682086381873969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0BA8-4BE7-BAAD-133079A34A0D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0.15321013720931681</c:v>
                </c:pt>
                <c:pt idx="1">
                  <c:v>0.15321013720931681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324.14649126873928</c:v>
              </c:pt>
            </c:numLit>
          </c:xVal>
          <c:yVal>
            <c:numLit>
              <c:formatCode>General</c:formatCode>
              <c:ptCount val="2"/>
              <c:pt idx="0">
                <c:v>0.15321013720931681</c:v>
              </c:pt>
              <c:pt idx="1">
                <c:v>0.15321013720931681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0BA8-4BE7-BAAD-133079A34A0D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0.15321013720931681</c:v>
                </c:pt>
                <c:pt idx="1">
                  <c:v>0.15321013720931681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249.00506447870177</c:v>
              </c:pt>
            </c:numLit>
          </c:xVal>
          <c:yVal>
            <c:numLit>
              <c:formatCode>General</c:formatCode>
              <c:ptCount val="2"/>
              <c:pt idx="0">
                <c:v>0.15321013720931681</c:v>
              </c:pt>
              <c:pt idx="1">
                <c:v>0.15321013720931681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0BA8-4BE7-BAAD-133079A34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2849024"/>
        <c:axId val="1392358080"/>
      </c:scatterChart>
      <c:valAx>
        <c:axId val="1142849024"/>
        <c:scaling>
          <c:orientation val="minMax"/>
          <c:max val="646.2999999999999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2358080"/>
        <c:crosses val="autoZero"/>
        <c:crossBetween val="midCat"/>
      </c:valAx>
      <c:valAx>
        <c:axId val="1392358080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28490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Dichotomous Hill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12.925999999999998</c:v>
              </c:pt>
              <c:pt idx="2">
                <c:v>25.851999999999997</c:v>
              </c:pt>
              <c:pt idx="3">
                <c:v>38.777999999999992</c:v>
              </c:pt>
              <c:pt idx="4">
                <c:v>51.703999999999994</c:v>
              </c:pt>
              <c:pt idx="5">
                <c:v>64.63</c:v>
              </c:pt>
              <c:pt idx="6">
                <c:v>77.555999999999983</c:v>
              </c:pt>
              <c:pt idx="7">
                <c:v>90.481999999999985</c:v>
              </c:pt>
              <c:pt idx="8">
                <c:v>103.40799999999999</c:v>
              </c:pt>
              <c:pt idx="9">
                <c:v>116.33399999999999</c:v>
              </c:pt>
              <c:pt idx="10">
                <c:v>129.26</c:v>
              </c:pt>
              <c:pt idx="11">
                <c:v>142.18599999999998</c:v>
              </c:pt>
              <c:pt idx="12">
                <c:v>155.11199999999997</c:v>
              </c:pt>
              <c:pt idx="13">
                <c:v>168.03799999999998</c:v>
              </c:pt>
              <c:pt idx="14">
                <c:v>180.96399999999997</c:v>
              </c:pt>
              <c:pt idx="15">
                <c:v>193.89</c:v>
              </c:pt>
              <c:pt idx="16">
                <c:v>206.81599999999997</c:v>
              </c:pt>
              <c:pt idx="17">
                <c:v>219.74199999999996</c:v>
              </c:pt>
              <c:pt idx="18">
                <c:v>232.66799999999998</c:v>
              </c:pt>
              <c:pt idx="19">
                <c:v>245.59399999999997</c:v>
              </c:pt>
              <c:pt idx="20">
                <c:v>258.52</c:v>
              </c:pt>
              <c:pt idx="21">
                <c:v>271.44599999999997</c:v>
              </c:pt>
              <c:pt idx="22">
                <c:v>284.37199999999996</c:v>
              </c:pt>
              <c:pt idx="23">
                <c:v>297.29799999999994</c:v>
              </c:pt>
              <c:pt idx="24">
                <c:v>310.22399999999993</c:v>
              </c:pt>
              <c:pt idx="25">
                <c:v>323.14999999999998</c:v>
              </c:pt>
              <c:pt idx="26">
                <c:v>336.07599999999996</c:v>
              </c:pt>
              <c:pt idx="27">
                <c:v>349.00199999999995</c:v>
              </c:pt>
              <c:pt idx="28">
                <c:v>361.92799999999994</c:v>
              </c:pt>
              <c:pt idx="29">
                <c:v>374.85399999999993</c:v>
              </c:pt>
              <c:pt idx="30">
                <c:v>387.78</c:v>
              </c:pt>
              <c:pt idx="31">
                <c:v>400.70599999999996</c:v>
              </c:pt>
              <c:pt idx="32">
                <c:v>413.63199999999995</c:v>
              </c:pt>
              <c:pt idx="33">
                <c:v>426.55799999999994</c:v>
              </c:pt>
              <c:pt idx="34">
                <c:v>439.48399999999992</c:v>
              </c:pt>
              <c:pt idx="35">
                <c:v>452.40999999999997</c:v>
              </c:pt>
              <c:pt idx="36">
                <c:v>465.33599999999996</c:v>
              </c:pt>
              <c:pt idx="37">
                <c:v>478.26199999999994</c:v>
              </c:pt>
              <c:pt idx="38">
                <c:v>491.18799999999993</c:v>
              </c:pt>
              <c:pt idx="39">
                <c:v>504.11399999999992</c:v>
              </c:pt>
              <c:pt idx="40">
                <c:v>517.04</c:v>
              </c:pt>
              <c:pt idx="41">
                <c:v>529.96599999999989</c:v>
              </c:pt>
              <c:pt idx="42">
                <c:v>542.89199999999994</c:v>
              </c:pt>
              <c:pt idx="43">
                <c:v>555.81799999999998</c:v>
              </c:pt>
              <c:pt idx="44">
                <c:v>568.74399999999991</c:v>
              </c:pt>
              <c:pt idx="45">
                <c:v>581.66999999999996</c:v>
              </c:pt>
              <c:pt idx="46">
                <c:v>594.59599999999989</c:v>
              </c:pt>
              <c:pt idx="47">
                <c:v>607.52199999999993</c:v>
              </c:pt>
              <c:pt idx="48">
                <c:v>620.44799999999987</c:v>
              </c:pt>
              <c:pt idx="49">
                <c:v>633.37399999999991</c:v>
              </c:pt>
              <c:pt idx="50">
                <c:v>646.29999999999995</c:v>
              </c:pt>
            </c:numLit>
          </c:xVal>
          <c:yVal>
            <c:numLit>
              <c:formatCode>General</c:formatCode>
              <c:ptCount val="51"/>
              <c:pt idx="0">
                <c:v>1.4768444669693006E-2</c:v>
              </c:pt>
              <c:pt idx="1">
                <c:v>1.476844466969301E-2</c:v>
              </c:pt>
              <c:pt idx="2">
                <c:v>1.4768444669777397E-2</c:v>
              </c:pt>
              <c:pt idx="3">
                <c:v>1.476844470005109E-2</c:v>
              </c:pt>
              <c:pt idx="4">
                <c:v>1.4768446645622995E-2</c:v>
              </c:pt>
              <c:pt idx="5">
                <c:v>1.4768495069536222E-2</c:v>
              </c:pt>
              <c:pt idx="6">
                <c:v>1.4769155475691293E-2</c:v>
              </c:pt>
              <c:pt idx="7">
                <c:v>1.4775104751860793E-2</c:v>
              </c:pt>
              <c:pt idx="8">
                <c:v>1.4814700829802909E-2</c:v>
              </c:pt>
              <c:pt idx="9">
                <c:v>1.5023886148906301E-2</c:v>
              </c:pt>
              <c:pt idx="10">
                <c:v>1.5942998037180241E-2</c:v>
              </c:pt>
              <c:pt idx="11">
                <c:v>1.9388714583765138E-2</c:v>
              </c:pt>
              <c:pt idx="12">
                <c:v>3.0377698861626737E-2</c:v>
              </c:pt>
              <c:pt idx="13">
                <c:v>5.8665361466093247E-2</c:v>
              </c:pt>
              <c:pt idx="14">
                <c:v>0.11099995836945988</c:v>
              </c:pt>
              <c:pt idx="15">
                <c:v>0.17262885741793169</c:v>
              </c:pt>
              <c:pt idx="16">
                <c:v>0.21875831607299168</c:v>
              </c:pt>
              <c:pt idx="17">
                <c:v>0.24402258076650407</c:v>
              </c:pt>
              <c:pt idx="18">
                <c:v>0.25596003488474239</c:v>
              </c:pt>
              <c:pt idx="19">
                <c:v>0.26136210360572509</c:v>
              </c:pt>
              <c:pt idx="20">
                <c:v>0.26381919732133347</c:v>
              </c:pt>
              <c:pt idx="21">
                <c:v>0.26496362765865139</c:v>
              </c:pt>
              <c:pt idx="22">
                <c:v>0.2655126781950195</c:v>
              </c:pt>
              <c:pt idx="23">
                <c:v>0.26578421975069755</c:v>
              </c:pt>
              <c:pt idx="24">
                <c:v>0.26592250583726501</c:v>
              </c:pt>
              <c:pt idx="25">
                <c:v>0.26599489587987007</c:v>
              </c:pt>
              <c:pt idx="26">
                <c:v>0.26603377522639365</c:v>
              </c:pt>
              <c:pt idx="27">
                <c:v>0.26605516010280256</c:v>
              </c:pt>
              <c:pt idx="28">
                <c:v>0.26606718568733645</c:v>
              </c:pt>
              <c:pt idx="29">
                <c:v>0.26607408879898919</c:v>
              </c:pt>
              <c:pt idx="30">
                <c:v>0.26607812815901316</c:v>
              </c:pt>
              <c:pt idx="31">
                <c:v>0.26608053449503793</c:v>
              </c:pt>
              <c:pt idx="32">
                <c:v>0.26608199221740508</c:v>
              </c:pt>
              <c:pt idx="33">
                <c:v>0.26608288926008744</c:v>
              </c:pt>
              <c:pt idx="34">
                <c:v>0.2660834494780468</c:v>
              </c:pt>
              <c:pt idx="35">
                <c:v>0.26608380423330374</c:v>
              </c:pt>
              <c:pt idx="36">
                <c:v>0.26608403183901042</c:v>
              </c:pt>
              <c:pt idx="37">
                <c:v>0.26608417968289028</c:v>
              </c:pt>
              <c:pt idx="38">
                <c:v>0.26608427684536584</c:v>
              </c:pt>
              <c:pt idx="39">
                <c:v>0.26608434141092929</c:v>
              </c:pt>
              <c:pt idx="40">
                <c:v>0.2660843847683334</c:v>
              </c:pt>
              <c:pt idx="41">
                <c:v>0.26608441417575501</c:v>
              </c:pt>
              <c:pt idx="42">
                <c:v>0.2660844343116131</c:v>
              </c:pt>
              <c:pt idx="43">
                <c:v>0.26608444822414595</c:v>
              </c:pt>
              <c:pt idx="44">
                <c:v>0.26608445791991447</c:v>
              </c:pt>
              <c:pt idx="45">
                <c:v>0.26608446473274949</c:v>
              </c:pt>
              <c:pt idx="46">
                <c:v>0.26608446955760257</c:v>
              </c:pt>
              <c:pt idx="47">
                <c:v>0.26608447300032745</c:v>
              </c:pt>
              <c:pt idx="48">
                <c:v>0.26608447547457681</c:v>
              </c:pt>
              <c:pt idx="49">
                <c:v>0.26608447726508838</c:v>
              </c:pt>
              <c:pt idx="50">
                <c:v>0.26608447856939887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E357-466E-95C4-81A85A7FF007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180.58896126480974</c:v>
              </c:pt>
            </c:numLit>
          </c:xVal>
          <c:yVal>
            <c:numLit>
              <c:formatCode>General</c:formatCode>
              <c:ptCount val="2"/>
              <c:pt idx="0">
                <c:v>0.10921816058823995</c:v>
              </c:pt>
              <c:pt idx="1">
                <c:v>0.10921816058823995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E357-466E-95C4-81A85A7FF0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2849024"/>
        <c:axId val="1208674720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0.12397264467933194</c:v>
                </c:pt>
                <c:pt idx="1">
                  <c:v>0.14277611617936031</c:v>
                </c:pt>
                <c:pt idx="2">
                  <c:v>0.11714119961642722</c:v>
                </c:pt>
                <c:pt idx="3">
                  <c:v>0.14205649139597396</c:v>
                </c:pt>
                <c:pt idx="4">
                  <c:v>0.16206177105142799</c:v>
                </c:pt>
              </c:numLit>
            </c:plus>
            <c:minus>
              <c:numLit>
                <c:formatCode>General</c:formatCode>
                <c:ptCount val="5"/>
                <c:pt idx="0">
                  <c:v>3.838766403268732E-2</c:v>
                </c:pt>
                <c:pt idx="1">
                  <c:v>6.5696943037783839E-2</c:v>
                </c:pt>
                <c:pt idx="2">
                  <c:v>2.2565407998029249E-2</c:v>
                </c:pt>
                <c:pt idx="3">
                  <c:v>7.8285480722971729E-2</c:v>
                </c:pt>
                <c:pt idx="4">
                  <c:v>0.12734912950045055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17.2</c:v>
              </c:pt>
              <c:pt idx="2">
                <c:v>59.5</c:v>
              </c:pt>
              <c:pt idx="3">
                <c:v>177.1</c:v>
              </c:pt>
              <c:pt idx="4">
                <c:v>646.29999999999995</c:v>
              </c:pt>
            </c:numLit>
          </c:xVal>
          <c:yVal>
            <c:numLit>
              <c:formatCode>General</c:formatCode>
              <c:ptCount val="5"/>
              <c:pt idx="0">
                <c:v>4.6479200557750407E-2</c:v>
              </c:pt>
              <c:pt idx="1">
                <c:v>9.7347286444390349E-2</c:v>
              </c:pt>
              <c:pt idx="2">
                <c:v>2.3809523809523808E-2</c:v>
              </c:pt>
              <c:pt idx="3">
                <c:v>0.13392857142857142</c:v>
              </c:pt>
              <c:pt idx="4">
                <c:v>0.30682086381873969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E357-466E-95C4-81A85A7FF007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0.10921816058823995</c:v>
                </c:pt>
                <c:pt idx="1">
                  <c:v>0.10921816058823995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180.58896126480974</c:v>
              </c:pt>
            </c:numLit>
          </c:xVal>
          <c:yVal>
            <c:numLit>
              <c:formatCode>General</c:formatCode>
              <c:ptCount val="2"/>
              <c:pt idx="0">
                <c:v>0.10921816058823995</c:v>
              </c:pt>
              <c:pt idx="1">
                <c:v>0.10921816058823995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E357-466E-95C4-81A85A7FF007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0.10921816058823995</c:v>
                </c:pt>
                <c:pt idx="1">
                  <c:v>0.10921816058823995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116.6239532971575</c:v>
              </c:pt>
            </c:numLit>
          </c:xVal>
          <c:yVal>
            <c:numLit>
              <c:formatCode>General</c:formatCode>
              <c:ptCount val="2"/>
              <c:pt idx="0">
                <c:v>0.10921816058823995</c:v>
              </c:pt>
              <c:pt idx="1">
                <c:v>0.10921816058823995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E357-466E-95C4-81A85A7FF0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2849024"/>
        <c:axId val="1208674720"/>
      </c:scatterChart>
      <c:valAx>
        <c:axId val="1142849024"/>
        <c:scaling>
          <c:orientation val="minMax"/>
          <c:max val="646.2999999999999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8674720"/>
        <c:crosses val="autoZero"/>
        <c:crossBetween val="midCat"/>
      </c:valAx>
      <c:valAx>
        <c:axId val="1208674720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28490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Gamma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12.925999999999998</c:v>
              </c:pt>
              <c:pt idx="2">
                <c:v>25.851999999999997</c:v>
              </c:pt>
              <c:pt idx="3">
                <c:v>38.777999999999992</c:v>
              </c:pt>
              <c:pt idx="4">
                <c:v>51.703999999999994</c:v>
              </c:pt>
              <c:pt idx="5">
                <c:v>64.63</c:v>
              </c:pt>
              <c:pt idx="6">
                <c:v>77.555999999999983</c:v>
              </c:pt>
              <c:pt idx="7">
                <c:v>90.481999999999985</c:v>
              </c:pt>
              <c:pt idx="8">
                <c:v>103.40799999999999</c:v>
              </c:pt>
              <c:pt idx="9">
                <c:v>116.33399999999999</c:v>
              </c:pt>
              <c:pt idx="10">
                <c:v>129.26</c:v>
              </c:pt>
              <c:pt idx="11">
                <c:v>142.18599999999998</c:v>
              </c:pt>
              <c:pt idx="12">
                <c:v>155.11199999999997</c:v>
              </c:pt>
              <c:pt idx="13">
                <c:v>168.03799999999998</c:v>
              </c:pt>
              <c:pt idx="14">
                <c:v>180.96399999999997</c:v>
              </c:pt>
              <c:pt idx="15">
                <c:v>193.89</c:v>
              </c:pt>
              <c:pt idx="16">
                <c:v>206.81599999999997</c:v>
              </c:pt>
              <c:pt idx="17">
                <c:v>219.74199999999996</c:v>
              </c:pt>
              <c:pt idx="18">
                <c:v>232.66799999999998</c:v>
              </c:pt>
              <c:pt idx="19">
                <c:v>245.59399999999997</c:v>
              </c:pt>
              <c:pt idx="20">
                <c:v>258.52</c:v>
              </c:pt>
              <c:pt idx="21">
                <c:v>271.44599999999997</c:v>
              </c:pt>
              <c:pt idx="22">
                <c:v>284.37199999999996</c:v>
              </c:pt>
              <c:pt idx="23">
                <c:v>297.29799999999994</c:v>
              </c:pt>
              <c:pt idx="24">
                <c:v>310.22399999999993</c:v>
              </c:pt>
              <c:pt idx="25">
                <c:v>323.14999999999998</c:v>
              </c:pt>
              <c:pt idx="26">
                <c:v>336.07599999999996</c:v>
              </c:pt>
              <c:pt idx="27">
                <c:v>349.00199999999995</c:v>
              </c:pt>
              <c:pt idx="28">
                <c:v>361.92799999999994</c:v>
              </c:pt>
              <c:pt idx="29">
                <c:v>374.85399999999993</c:v>
              </c:pt>
              <c:pt idx="30">
                <c:v>387.78</c:v>
              </c:pt>
              <c:pt idx="31">
                <c:v>400.70599999999996</c:v>
              </c:pt>
              <c:pt idx="32">
                <c:v>413.63199999999995</c:v>
              </c:pt>
              <c:pt idx="33">
                <c:v>426.55799999999994</c:v>
              </c:pt>
              <c:pt idx="34">
                <c:v>439.48399999999992</c:v>
              </c:pt>
              <c:pt idx="35">
                <c:v>452.40999999999997</c:v>
              </c:pt>
              <c:pt idx="36">
                <c:v>465.33599999999996</c:v>
              </c:pt>
              <c:pt idx="37">
                <c:v>478.26199999999994</c:v>
              </c:pt>
              <c:pt idx="38">
                <c:v>491.18799999999993</c:v>
              </c:pt>
              <c:pt idx="39">
                <c:v>504.11399999999992</c:v>
              </c:pt>
              <c:pt idx="40">
                <c:v>517.04</c:v>
              </c:pt>
              <c:pt idx="41">
                <c:v>529.96599999999989</c:v>
              </c:pt>
              <c:pt idx="42">
                <c:v>542.89199999999994</c:v>
              </c:pt>
              <c:pt idx="43">
                <c:v>555.81799999999998</c:v>
              </c:pt>
              <c:pt idx="44">
                <c:v>568.74399999999991</c:v>
              </c:pt>
              <c:pt idx="45">
                <c:v>581.66999999999996</c:v>
              </c:pt>
              <c:pt idx="46">
                <c:v>594.59599999999989</c:v>
              </c:pt>
              <c:pt idx="47">
                <c:v>607.52199999999993</c:v>
              </c:pt>
              <c:pt idx="48">
                <c:v>620.44799999999987</c:v>
              </c:pt>
              <c:pt idx="49">
                <c:v>633.37399999999991</c:v>
              </c:pt>
              <c:pt idx="50">
                <c:v>646.29999999999995</c:v>
              </c:pt>
            </c:numLit>
          </c:xVal>
          <c:yVal>
            <c:numLit>
              <c:formatCode>General</c:formatCode>
              <c:ptCount val="51"/>
              <c:pt idx="0">
                <c:v>5.6447110730307698E-2</c:v>
              </c:pt>
              <c:pt idx="1">
                <c:v>5.8122529034653272E-2</c:v>
              </c:pt>
              <c:pt idx="2">
                <c:v>6.0728249723540378E-2</c:v>
              </c:pt>
              <c:pt idx="3">
                <c:v>6.3838864616967417E-2</c:v>
              </c:pt>
              <c:pt idx="4">
                <c:v>6.7317245442827287E-2</c:v>
              </c:pt>
              <c:pt idx="5">
                <c:v>7.1086804847653395E-2</c:v>
              </c:pt>
              <c:pt idx="6">
                <c:v>7.509691581718303E-2</c:v>
              </c:pt>
              <c:pt idx="7">
                <c:v>7.9310931755209535E-2</c:v>
              </c:pt>
              <c:pt idx="8">
                <c:v>8.370075734562675E-2</c:v>
              </c:pt>
              <c:pt idx="9">
                <c:v>8.8243980486535756E-2</c:v>
              </c:pt>
              <c:pt idx="10">
                <c:v>9.2922195131714333E-2</c:v>
              </c:pt>
              <c:pt idx="11">
                <c:v>9.7719946264707994E-2</c:v>
              </c:pt>
              <c:pt idx="12">
                <c:v>0.10262402852336241</c:v>
              </c:pt>
              <c:pt idx="13">
                <c:v>0.10762299924496117</c:v>
              </c:pt>
              <c:pt idx="14">
                <c:v>0.11270682831782479</c:v>
              </c:pt>
              <c:pt idx="15">
                <c:v>0.11786663901177138</c:v>
              </c:pt>
              <c:pt idx="16">
                <c:v>0.12309451142718661</c:v>
              </c:pt>
              <c:pt idx="17">
                <c:v>0.12838333031153226</c:v>
              </c:pt>
              <c:pt idx="18">
                <c:v>0.13372666510184808</c:v>
              </c:pt>
              <c:pt idx="19">
                <c:v>0.13911867388299262</c:v>
              </c:pt>
              <c:pt idx="20">
                <c:v>0.1445540254312444</c:v>
              </c:pt>
              <c:pt idx="21">
                <c:v>0.15002783516305737</c:v>
              </c:pt>
              <c:pt idx="22">
                <c:v>0.15553561193384996</c:v>
              </c:pt>
              <c:pt idx="23">
                <c:v>0.16107321341548383</c:v>
              </c:pt>
              <c:pt idx="24">
                <c:v>0.1666368083377141</c:v>
              </c:pt>
              <c:pt idx="25">
                <c:v>0.17222284428107545</c:v>
              </c:pt>
              <c:pt idx="26">
                <c:v>0.17782802000384973</c:v>
              </c:pt>
              <c:pt idx="27">
                <c:v>0.18344926150549101</c:v>
              </c:pt>
              <c:pt idx="28">
                <c:v>0.18908370119458659</c:v>
              </c:pt>
              <c:pt idx="29">
                <c:v>0.1947286596558819</c:v>
              </c:pt>
              <c:pt idx="30">
                <c:v>0.20038162960844574</c:v>
              </c:pt>
              <c:pt idx="31">
                <c:v>0.20604026172307094</c:v>
              </c:pt>
              <c:pt idx="32">
                <c:v>0.21170235202680168</c:v>
              </c:pt>
              <c:pt idx="33">
                <c:v>0.2173658306699135</c:v>
              </c:pt>
              <c:pt idx="34">
                <c:v>0.22302875186861962</c:v>
              </c:pt>
              <c:pt idx="35">
                <c:v>0.22868928486735018</c:v>
              </c:pt>
              <c:pt idx="36">
                <c:v>0.23434570578926797</c:v>
              </c:pt>
              <c:pt idx="37">
                <c:v>0.23999639026395111</c:v>
              </c:pt>
              <c:pt idx="38">
                <c:v>0.24563980673783614</c:v>
              </c:pt>
              <c:pt idx="39">
                <c:v>0.25127451038679433</c:v>
              </c:pt>
              <c:pt idx="40">
                <c:v>0.25689913756165922</c:v>
              </c:pt>
              <c:pt idx="41">
                <c:v>0.26251240070710075</c:v>
              </c:pt>
              <c:pt idx="42">
                <c:v>0.26811308370227654</c:v>
              </c:pt>
              <c:pt idx="43">
                <c:v>0.27370003757846934</c:v>
              </c:pt>
              <c:pt idx="44">
                <c:v>0.27927217657467068</c:v>
              </c:pt>
              <c:pt idx="45">
                <c:v>0.28482847449696042</c:v>
              </c:pt>
              <c:pt idx="46">
                <c:v>0.29036796135170651</c:v>
              </c:pt>
              <c:pt idx="47">
                <c:v>0.29588972022620164</c:v>
              </c:pt>
              <c:pt idx="48">
                <c:v>0.30139288439342904</c:v>
              </c:pt>
              <c:pt idx="49">
                <c:v>0.30687663462032405</c:v>
              </c:pt>
              <c:pt idx="50">
                <c:v>0.31234019666119994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320F-4D01-BFCB-BA5E8AA68074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273.2683920614773</c:v>
              </c:pt>
            </c:numLit>
          </c:xVal>
          <c:yVal>
            <c:numLit>
              <c:formatCode>General</c:formatCode>
              <c:ptCount val="2"/>
              <c:pt idx="0">
                <c:v>0.15080239965727604</c:v>
              </c:pt>
              <c:pt idx="1">
                <c:v>0.15080239965727604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320F-4D01-BFCB-BA5E8AA68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2831824"/>
        <c:axId val="1208678464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0.12397264467933194</c:v>
                </c:pt>
                <c:pt idx="1">
                  <c:v>0.14277611617936031</c:v>
                </c:pt>
                <c:pt idx="2">
                  <c:v>0.11714119961642722</c:v>
                </c:pt>
                <c:pt idx="3">
                  <c:v>0.14205649139597396</c:v>
                </c:pt>
                <c:pt idx="4">
                  <c:v>0.16206177105142799</c:v>
                </c:pt>
              </c:numLit>
            </c:plus>
            <c:minus>
              <c:numLit>
                <c:formatCode>General</c:formatCode>
                <c:ptCount val="5"/>
                <c:pt idx="0">
                  <c:v>3.838766403268732E-2</c:v>
                </c:pt>
                <c:pt idx="1">
                  <c:v>6.5696943037783839E-2</c:v>
                </c:pt>
                <c:pt idx="2">
                  <c:v>2.2565407998029249E-2</c:v>
                </c:pt>
                <c:pt idx="3">
                  <c:v>7.8285480722971729E-2</c:v>
                </c:pt>
                <c:pt idx="4">
                  <c:v>0.12734912950045055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17.2</c:v>
              </c:pt>
              <c:pt idx="2">
                <c:v>59.5</c:v>
              </c:pt>
              <c:pt idx="3">
                <c:v>177.1</c:v>
              </c:pt>
              <c:pt idx="4">
                <c:v>646.29999999999995</c:v>
              </c:pt>
            </c:numLit>
          </c:xVal>
          <c:yVal>
            <c:numLit>
              <c:formatCode>General</c:formatCode>
              <c:ptCount val="5"/>
              <c:pt idx="0">
                <c:v>4.6479200557750407E-2</c:v>
              </c:pt>
              <c:pt idx="1">
                <c:v>9.7347286444390349E-2</c:v>
              </c:pt>
              <c:pt idx="2">
                <c:v>2.3809523809523808E-2</c:v>
              </c:pt>
              <c:pt idx="3">
                <c:v>0.13392857142857142</c:v>
              </c:pt>
              <c:pt idx="4">
                <c:v>0.30682086381873969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320F-4D01-BFCB-BA5E8AA68074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0.15080239965727604</c:v>
                </c:pt>
                <c:pt idx="1">
                  <c:v>0.15080239965727604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273.2683920614773</c:v>
              </c:pt>
            </c:numLit>
          </c:xVal>
          <c:yVal>
            <c:numLit>
              <c:formatCode>General</c:formatCode>
              <c:ptCount val="2"/>
              <c:pt idx="0">
                <c:v>0.15080239965727604</c:v>
              </c:pt>
              <c:pt idx="1">
                <c:v>0.15080239965727604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320F-4D01-BFCB-BA5E8AA68074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0.15080239965727604</c:v>
                </c:pt>
                <c:pt idx="1">
                  <c:v>0.15080239965727604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144.06151963990104</c:v>
              </c:pt>
            </c:numLit>
          </c:xVal>
          <c:yVal>
            <c:numLit>
              <c:formatCode>General</c:formatCode>
              <c:ptCount val="2"/>
              <c:pt idx="0">
                <c:v>0.15080239965727604</c:v>
              </c:pt>
              <c:pt idx="1">
                <c:v>0.15080239965727604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320F-4D01-BFCB-BA5E8AA68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2831824"/>
        <c:axId val="1208678464"/>
      </c:scatterChart>
      <c:valAx>
        <c:axId val="1142831824"/>
        <c:scaling>
          <c:orientation val="minMax"/>
          <c:max val="646.2999999999999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8678464"/>
        <c:crosses val="autoZero"/>
        <c:crossBetween val="midCat"/>
      </c:valAx>
      <c:valAx>
        <c:axId val="1208678464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28318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Log-Logistic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12.925999999999998</c:v>
              </c:pt>
              <c:pt idx="2">
                <c:v>25.851999999999997</c:v>
              </c:pt>
              <c:pt idx="3">
                <c:v>38.777999999999992</c:v>
              </c:pt>
              <c:pt idx="4">
                <c:v>51.703999999999994</c:v>
              </c:pt>
              <c:pt idx="5">
                <c:v>64.63</c:v>
              </c:pt>
              <c:pt idx="6">
                <c:v>77.555999999999983</c:v>
              </c:pt>
              <c:pt idx="7">
                <c:v>90.481999999999985</c:v>
              </c:pt>
              <c:pt idx="8">
                <c:v>103.40799999999999</c:v>
              </c:pt>
              <c:pt idx="9">
                <c:v>116.33399999999999</c:v>
              </c:pt>
              <c:pt idx="10">
                <c:v>129.26</c:v>
              </c:pt>
              <c:pt idx="11">
                <c:v>142.18599999999998</c:v>
              </c:pt>
              <c:pt idx="12">
                <c:v>155.11199999999997</c:v>
              </c:pt>
              <c:pt idx="13">
                <c:v>168.03799999999998</c:v>
              </c:pt>
              <c:pt idx="14">
                <c:v>180.96399999999997</c:v>
              </c:pt>
              <c:pt idx="15">
                <c:v>193.89</c:v>
              </c:pt>
              <c:pt idx="16">
                <c:v>206.81599999999997</c:v>
              </c:pt>
              <c:pt idx="17">
                <c:v>219.74199999999996</c:v>
              </c:pt>
              <c:pt idx="18">
                <c:v>232.66799999999998</c:v>
              </c:pt>
              <c:pt idx="19">
                <c:v>245.59399999999997</c:v>
              </c:pt>
              <c:pt idx="20">
                <c:v>258.52</c:v>
              </c:pt>
              <c:pt idx="21">
                <c:v>271.44599999999997</c:v>
              </c:pt>
              <c:pt idx="22">
                <c:v>284.37199999999996</c:v>
              </c:pt>
              <c:pt idx="23">
                <c:v>297.29799999999994</c:v>
              </c:pt>
              <c:pt idx="24">
                <c:v>310.22399999999993</c:v>
              </c:pt>
              <c:pt idx="25">
                <c:v>323.14999999999998</c:v>
              </c:pt>
              <c:pt idx="26">
                <c:v>336.07599999999996</c:v>
              </c:pt>
              <c:pt idx="27">
                <c:v>349.00199999999995</c:v>
              </c:pt>
              <c:pt idx="28">
                <c:v>361.92799999999994</c:v>
              </c:pt>
              <c:pt idx="29">
                <c:v>374.85399999999993</c:v>
              </c:pt>
              <c:pt idx="30">
                <c:v>387.78</c:v>
              </c:pt>
              <c:pt idx="31">
                <c:v>400.70599999999996</c:v>
              </c:pt>
              <c:pt idx="32">
                <c:v>413.63199999999995</c:v>
              </c:pt>
              <c:pt idx="33">
                <c:v>426.55799999999994</c:v>
              </c:pt>
              <c:pt idx="34">
                <c:v>439.48399999999992</c:v>
              </c:pt>
              <c:pt idx="35">
                <c:v>452.40999999999997</c:v>
              </c:pt>
              <c:pt idx="36">
                <c:v>465.33599999999996</c:v>
              </c:pt>
              <c:pt idx="37">
                <c:v>478.26199999999994</c:v>
              </c:pt>
              <c:pt idx="38">
                <c:v>491.18799999999993</c:v>
              </c:pt>
              <c:pt idx="39">
                <c:v>504.11399999999992</c:v>
              </c:pt>
              <c:pt idx="40">
                <c:v>517.04</c:v>
              </c:pt>
              <c:pt idx="41">
                <c:v>529.96599999999989</c:v>
              </c:pt>
              <c:pt idx="42">
                <c:v>542.89199999999994</c:v>
              </c:pt>
              <c:pt idx="43">
                <c:v>555.81799999999998</c:v>
              </c:pt>
              <c:pt idx="44">
                <c:v>568.74399999999991</c:v>
              </c:pt>
              <c:pt idx="45">
                <c:v>581.66999999999996</c:v>
              </c:pt>
              <c:pt idx="46">
                <c:v>594.59599999999989</c:v>
              </c:pt>
              <c:pt idx="47">
                <c:v>607.52199999999993</c:v>
              </c:pt>
              <c:pt idx="48">
                <c:v>620.44799999999987</c:v>
              </c:pt>
              <c:pt idx="49">
                <c:v>633.37399999999991</c:v>
              </c:pt>
              <c:pt idx="50">
                <c:v>646.29999999999995</c:v>
              </c:pt>
            </c:numLit>
          </c:xVal>
          <c:yVal>
            <c:numLit>
              <c:formatCode>General</c:formatCode>
              <c:ptCount val="51"/>
              <c:pt idx="0">
                <c:v>5.62127055298857E-2</c:v>
              </c:pt>
              <c:pt idx="1">
                <c:v>5.7857726623526812E-2</c:v>
              </c:pt>
              <c:pt idx="2">
                <c:v>6.0454866064606649E-2</c:v>
              </c:pt>
              <c:pt idx="3">
                <c:v>6.3583301314178081E-2</c:v>
              </c:pt>
              <c:pt idx="4">
                <c:v>6.7104933428343519E-2</c:v>
              </c:pt>
              <c:pt idx="5">
                <c:v>7.0941232018417691E-2</c:v>
              </c:pt>
              <c:pt idx="6">
                <c:v>7.5039275738322142E-2</c:v>
              </c:pt>
              <c:pt idx="7">
                <c:v>7.9359992258912132E-2</c:v>
              </c:pt>
              <c:pt idx="8">
                <c:v>8.3872831718129939E-2</c:v>
              </c:pt>
              <c:pt idx="9">
                <c:v>8.855295389832879E-2</c:v>
              </c:pt>
              <c:pt idx="10">
                <c:v>9.3379583359190832E-2</c:v>
              </c:pt>
              <c:pt idx="11">
                <c:v>9.8334974148567067E-2</c:v>
              </c:pt>
              <c:pt idx="12">
                <c:v>0.10340372068218318</c:v>
              </c:pt>
              <c:pt idx="13">
                <c:v>0.10857227829418056</c:v>
              </c:pt>
              <c:pt idx="14">
                <c:v>0.11382861743097226</c:v>
              </c:pt>
              <c:pt idx="15">
                <c:v>0.11916196663943275</c:v>
              </c:pt>
              <c:pt idx="16">
                <c:v>0.12456261662311077</c:v>
              </c:pt>
              <c:pt idx="17">
                <c:v>0.13002176754301606</c:v>
              </c:pt>
              <c:pt idx="18">
                <c:v>0.13553140772015851</c:v>
              </c:pt>
              <c:pt idx="19">
                <c:v>0.14108421564418813</c:v>
              </c:pt>
              <c:pt idx="20">
                <c:v>0.14667347961581295</c:v>
              </c:pt>
              <c:pt idx="21">
                <c:v>0.15229303096163532</c:v>
              </c:pt>
              <c:pt idx="22">
                <c:v>0.15793718785722755</c:v>
              </c:pt>
              <c:pt idx="23">
                <c:v>0.16360070755771217</c:v>
              </c:pt>
              <c:pt idx="24">
                <c:v>0.16927874537661378</c:v>
              </c:pt>
              <c:pt idx="25">
                <c:v>0.1749668191444628</c:v>
              </c:pt>
              <c:pt idx="26">
                <c:v>0.18066077816497308</c:v>
              </c:pt>
              <c:pt idx="27">
                <c:v>0.18635677589942926</c:v>
              </c:pt>
              <c:pt idx="28">
                <c:v>0.19205124577013299</c:v>
              </c:pt>
              <c:pt idx="29">
                <c:v>0.19774087959580611</c:v>
              </c:pt>
              <c:pt idx="30">
                <c:v>0.20342260826582712</c:v>
              </c:pt>
              <c:pt idx="31">
                <c:v>0.20909358433327394</c:v>
              </c:pt>
              <c:pt idx="32">
                <c:v>0.2147511662641346</c:v>
              </c:pt>
              <c:pt idx="33">
                <c:v>0.22039290412548571</c:v>
              </c:pt>
              <c:pt idx="34">
                <c:v>0.22601652653171464</c:v>
              </c:pt>
              <c:pt idx="35">
                <c:v>0.23161992869703965</c:v>
              </c:pt>
              <c:pt idx="36">
                <c:v>0.23720116146622591</c:v>
              </c:pt>
              <c:pt idx="37">
                <c:v>0.24275842121466409</c:v>
              </c:pt>
              <c:pt idx="38">
                <c:v>0.24829004052481743</c:v>
              </c:pt>
              <c:pt idx="39">
                <c:v>0.25379447955910339</c:v>
              </c:pt>
              <c:pt idx="40">
                <c:v>0.25927031806013923</c:v>
              </c:pt>
              <c:pt idx="41">
                <c:v>0.26471624791834336</c:v>
              </c:pt>
              <c:pt idx="42">
                <c:v>0.27013106625450845</c:v>
              </c:pt>
              <c:pt idx="43">
                <c:v>0.27551366897138491</c:v>
              </c:pt>
              <c:pt idx="44">
                <c:v>0.28086304473376528</c:v>
              </c:pt>
              <c:pt idx="45">
                <c:v>0.28617826934121809</c:v>
              </c:pt>
              <c:pt idx="46">
                <c:v>0.29145850046159</c:v>
              </c:pt>
              <c:pt idx="47">
                <c:v>0.29670297269682183</c:v>
              </c:pt>
              <c:pt idx="48">
                <c:v>0.30191099295559187</c:v>
              </c:pt>
              <c:pt idx="49">
                <c:v>0.30708193610985263</c:v>
              </c:pt>
              <c:pt idx="50">
                <c:v>0.31221524091457609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0B15-4A7E-9CF4-174764872ED5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267.53856304304725</c:v>
              </c:pt>
            </c:numLit>
          </c:xVal>
          <c:yVal>
            <c:numLit>
              <c:formatCode>General</c:formatCode>
              <c:ptCount val="2"/>
              <c:pt idx="0">
                <c:v>0.15059143497689573</c:v>
              </c:pt>
              <c:pt idx="1">
                <c:v>0.15059143497689573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0B15-4A7E-9CF4-174764872E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2825424"/>
        <c:axId val="1208668896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0.12397264467933194</c:v>
                </c:pt>
                <c:pt idx="1">
                  <c:v>0.14277611617936031</c:v>
                </c:pt>
                <c:pt idx="2">
                  <c:v>0.11714119961642722</c:v>
                </c:pt>
                <c:pt idx="3">
                  <c:v>0.14205649139597396</c:v>
                </c:pt>
                <c:pt idx="4">
                  <c:v>0.16206177105142799</c:v>
                </c:pt>
              </c:numLit>
            </c:plus>
            <c:minus>
              <c:numLit>
                <c:formatCode>General</c:formatCode>
                <c:ptCount val="5"/>
                <c:pt idx="0">
                  <c:v>3.838766403268732E-2</c:v>
                </c:pt>
                <c:pt idx="1">
                  <c:v>6.5696943037783839E-2</c:v>
                </c:pt>
                <c:pt idx="2">
                  <c:v>2.2565407998029249E-2</c:v>
                </c:pt>
                <c:pt idx="3">
                  <c:v>7.8285480722971729E-2</c:v>
                </c:pt>
                <c:pt idx="4">
                  <c:v>0.12734912950045055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17.2</c:v>
              </c:pt>
              <c:pt idx="2">
                <c:v>59.5</c:v>
              </c:pt>
              <c:pt idx="3">
                <c:v>177.1</c:v>
              </c:pt>
              <c:pt idx="4">
                <c:v>646.29999999999995</c:v>
              </c:pt>
            </c:numLit>
          </c:xVal>
          <c:yVal>
            <c:numLit>
              <c:formatCode>General</c:formatCode>
              <c:ptCount val="5"/>
              <c:pt idx="0">
                <c:v>4.6479200557750407E-2</c:v>
              </c:pt>
              <c:pt idx="1">
                <c:v>9.7347286444390349E-2</c:v>
              </c:pt>
              <c:pt idx="2">
                <c:v>2.3809523809523808E-2</c:v>
              </c:pt>
              <c:pt idx="3">
                <c:v>0.13392857142857142</c:v>
              </c:pt>
              <c:pt idx="4">
                <c:v>0.30682086381873969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0B15-4A7E-9CF4-174764872ED5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0.15059143497689573</c:v>
                </c:pt>
                <c:pt idx="1">
                  <c:v>0.15059143497689573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267.53856304304725</c:v>
              </c:pt>
            </c:numLit>
          </c:xVal>
          <c:yVal>
            <c:numLit>
              <c:formatCode>General</c:formatCode>
              <c:ptCount val="2"/>
              <c:pt idx="0">
                <c:v>0.15059143497689573</c:v>
              </c:pt>
              <c:pt idx="1">
                <c:v>0.15059143497689573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0B15-4A7E-9CF4-174764872ED5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0.15059143497689573</c:v>
                </c:pt>
                <c:pt idx="1">
                  <c:v>0.15059143497689573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127.49808323612027</c:v>
              </c:pt>
            </c:numLit>
          </c:xVal>
          <c:yVal>
            <c:numLit>
              <c:formatCode>General</c:formatCode>
              <c:ptCount val="2"/>
              <c:pt idx="0">
                <c:v>0.15059143497689573</c:v>
              </c:pt>
              <c:pt idx="1">
                <c:v>0.15059143497689573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0B15-4A7E-9CF4-174764872E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2825424"/>
        <c:axId val="1208668896"/>
      </c:scatterChart>
      <c:valAx>
        <c:axId val="1142825424"/>
        <c:scaling>
          <c:orientation val="minMax"/>
          <c:max val="646.2999999999999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8668896"/>
        <c:crosses val="autoZero"/>
        <c:crossBetween val="midCat"/>
      </c:valAx>
      <c:valAx>
        <c:axId val="120866889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28254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Multistage Degree 4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12.925999999999998</c:v>
              </c:pt>
              <c:pt idx="2">
                <c:v>25.851999999999997</c:v>
              </c:pt>
              <c:pt idx="3">
                <c:v>38.777999999999992</c:v>
              </c:pt>
              <c:pt idx="4">
                <c:v>51.703999999999994</c:v>
              </c:pt>
              <c:pt idx="5">
                <c:v>64.63</c:v>
              </c:pt>
              <c:pt idx="6">
                <c:v>77.555999999999983</c:v>
              </c:pt>
              <c:pt idx="7">
                <c:v>90.481999999999985</c:v>
              </c:pt>
              <c:pt idx="8">
                <c:v>103.40799999999999</c:v>
              </c:pt>
              <c:pt idx="9">
                <c:v>116.33399999999999</c:v>
              </c:pt>
              <c:pt idx="10">
                <c:v>129.26</c:v>
              </c:pt>
              <c:pt idx="11">
                <c:v>142.18599999999998</c:v>
              </c:pt>
              <c:pt idx="12">
                <c:v>155.11199999999997</c:v>
              </c:pt>
              <c:pt idx="13">
                <c:v>168.03799999999998</c:v>
              </c:pt>
              <c:pt idx="14">
                <c:v>180.96399999999997</c:v>
              </c:pt>
              <c:pt idx="15">
                <c:v>193.89</c:v>
              </c:pt>
              <c:pt idx="16">
                <c:v>206.81599999999997</c:v>
              </c:pt>
              <c:pt idx="17">
                <c:v>219.74199999999996</c:v>
              </c:pt>
              <c:pt idx="18">
                <c:v>232.66799999999998</c:v>
              </c:pt>
              <c:pt idx="19">
                <c:v>245.59399999999997</c:v>
              </c:pt>
              <c:pt idx="20">
                <c:v>258.52</c:v>
              </c:pt>
              <c:pt idx="21">
                <c:v>271.44599999999997</c:v>
              </c:pt>
              <c:pt idx="22">
                <c:v>284.37199999999996</c:v>
              </c:pt>
              <c:pt idx="23">
                <c:v>297.29799999999994</c:v>
              </c:pt>
              <c:pt idx="24">
                <c:v>310.22399999999993</c:v>
              </c:pt>
              <c:pt idx="25">
                <c:v>323.14999999999998</c:v>
              </c:pt>
              <c:pt idx="26">
                <c:v>336.07599999999996</c:v>
              </c:pt>
              <c:pt idx="27">
                <c:v>349.00199999999995</c:v>
              </c:pt>
              <c:pt idx="28">
                <c:v>361.92799999999994</c:v>
              </c:pt>
              <c:pt idx="29">
                <c:v>374.85399999999993</c:v>
              </c:pt>
              <c:pt idx="30">
                <c:v>387.78</c:v>
              </c:pt>
              <c:pt idx="31">
                <c:v>400.70599999999996</c:v>
              </c:pt>
              <c:pt idx="32">
                <c:v>413.63199999999995</c:v>
              </c:pt>
              <c:pt idx="33">
                <c:v>426.55799999999994</c:v>
              </c:pt>
              <c:pt idx="34">
                <c:v>439.48399999999992</c:v>
              </c:pt>
              <c:pt idx="35">
                <c:v>452.40999999999997</c:v>
              </c:pt>
              <c:pt idx="36">
                <c:v>465.33599999999996</c:v>
              </c:pt>
              <c:pt idx="37">
                <c:v>478.26199999999994</c:v>
              </c:pt>
              <c:pt idx="38">
                <c:v>491.18799999999993</c:v>
              </c:pt>
              <c:pt idx="39">
                <c:v>504.11399999999992</c:v>
              </c:pt>
              <c:pt idx="40">
                <c:v>517.04</c:v>
              </c:pt>
              <c:pt idx="41">
                <c:v>529.96599999999989</c:v>
              </c:pt>
              <c:pt idx="42">
                <c:v>542.89199999999994</c:v>
              </c:pt>
              <c:pt idx="43">
                <c:v>555.81799999999998</c:v>
              </c:pt>
              <c:pt idx="44">
                <c:v>568.74399999999991</c:v>
              </c:pt>
              <c:pt idx="45">
                <c:v>581.66999999999996</c:v>
              </c:pt>
              <c:pt idx="46">
                <c:v>594.59599999999989</c:v>
              </c:pt>
              <c:pt idx="47">
                <c:v>607.52199999999993</c:v>
              </c:pt>
              <c:pt idx="48">
                <c:v>620.44799999999987</c:v>
              </c:pt>
              <c:pt idx="49">
                <c:v>633.37399999999991</c:v>
              </c:pt>
              <c:pt idx="50">
                <c:v>646.29999999999995</c:v>
              </c:pt>
            </c:numLit>
          </c:xVal>
          <c:yVal>
            <c:numLit>
              <c:formatCode>General</c:formatCode>
              <c:ptCount val="51"/>
              <c:pt idx="0">
                <c:v>5.4187595815835501E-2</c:v>
              </c:pt>
              <c:pt idx="1">
                <c:v>5.8047769661255716E-2</c:v>
              </c:pt>
              <c:pt idx="2">
                <c:v>6.1976904991385744E-2</c:v>
              </c:pt>
              <c:pt idx="3">
                <c:v>6.5974005985731055E-2</c:v>
              </c:pt>
              <c:pt idx="4">
                <c:v>7.0038062648310598E-2</c:v>
              </c:pt>
              <c:pt idx="5">
                <c:v>7.4168051232105958E-2</c:v>
              </c:pt>
              <c:pt idx="6">
                <c:v>7.8362934667877734E-2</c:v>
              </c:pt>
              <c:pt idx="7">
                <c:v>8.262166299709886E-2</c:v>
              </c:pt>
              <c:pt idx="8">
                <c:v>8.6943173808751995E-2</c:v>
              </c:pt>
              <c:pt idx="9">
                <c:v>9.132639267973866E-2</c:v>
              </c:pt>
              <c:pt idx="10">
                <c:v>9.5770233618643619E-2</c:v>
              </c:pt>
              <c:pt idx="11">
                <c:v>0.10027359951260045</c:v>
              </c:pt>
              <c:pt idx="12">
                <c:v>0.10483538257700062</c:v>
              </c:pt>
              <c:pt idx="13">
                <c:v>0.1094544648077901</c:v>
              </c:pt>
              <c:pt idx="14">
                <c:v>0.11412971843609529</c:v>
              </c:pt>
              <c:pt idx="15">
                <c:v>0.11886000638492129</c:v>
              </c:pt>
              <c:pt idx="16">
                <c:v>0.12364418272766563</c:v>
              </c:pt>
              <c:pt idx="17">
                <c:v>0.12848109314818806</c:v>
              </c:pt>
              <c:pt idx="18">
                <c:v>0.13336957540218236</c:v>
              </c:pt>
              <c:pt idx="19">
                <c:v>0.13830845977959128</c:v>
              </c:pt>
              <c:pt idx="20">
                <c:v>0.14329656956781037</c:v>
              </c:pt>
              <c:pt idx="21">
                <c:v>0.1483327215154262</c:v>
              </c:pt>
              <c:pt idx="22">
                <c:v>0.1534157262962339</c:v>
              </c:pt>
              <c:pt idx="23">
                <c:v>0.15854438897328377</c:v>
              </c:pt>
              <c:pt idx="24">
                <c:v>0.16371750946270403</c:v>
              </c:pt>
              <c:pt idx="25">
                <c:v>0.16893388299705236</c:v>
              </c:pt>
              <c:pt idx="26">
                <c:v>0.17419230058794766</c:v>
              </c:pt>
              <c:pt idx="27">
                <c:v>0.1794915494877366</c:v>
              </c:pt>
              <c:pt idx="28">
                <c:v>0.18483041364995212</c:v>
              </c:pt>
              <c:pt idx="29">
                <c:v>0.1902076741883228</c:v>
              </c:pt>
              <c:pt idx="30">
                <c:v>0.19562210983409428</c:v>
              </c:pt>
              <c:pt idx="31">
                <c:v>0.20107249739142569</c:v>
              </c:pt>
              <c:pt idx="32">
                <c:v>0.20655761219063123</c:v>
              </c:pt>
              <c:pt idx="33">
                <c:v>0.21207622853903207</c:v>
              </c:pt>
              <c:pt idx="34">
                <c:v>0.21762712016919433</c:v>
              </c:pt>
              <c:pt idx="35">
                <c:v>0.22320906068432889</c:v>
              </c:pt>
              <c:pt idx="36">
                <c:v>0.22882082400063053</c:v>
              </c:pt>
              <c:pt idx="37">
                <c:v>0.23446118478634131</c:v>
              </c:pt>
              <c:pt idx="38">
                <c:v>0.2401289188973228</c:v>
              </c:pt>
              <c:pt idx="39">
                <c:v>0.24582280380892824</c:v>
              </c:pt>
              <c:pt idx="40">
                <c:v>0.25154161904396799</c:v>
              </c:pt>
              <c:pt idx="41">
                <c:v>0.25728414659656684</c:v>
              </c:pt>
              <c:pt idx="42">
                <c:v>0.26304917135171468</c:v>
              </c:pt>
              <c:pt idx="43">
                <c:v>0.26883548150031644</c:v>
              </c:pt>
              <c:pt idx="44">
                <c:v>0.27464186894955228</c:v>
              </c:pt>
              <c:pt idx="45">
                <c:v>0.2804671297283638</c:v>
              </c:pt>
              <c:pt idx="46">
                <c:v>0.28631006438788353</c:v>
              </c:pt>
              <c:pt idx="47">
                <c:v>0.29216947839663365</c:v>
              </c:pt>
              <c:pt idx="48">
                <c:v>0.29804418253032183</c:v>
              </c:pt>
              <c:pt idx="49">
                <c:v>0.30393299325606893</c:v>
              </c:pt>
              <c:pt idx="50">
                <c:v>0.30983473311090404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64BB-44BC-9D18-725E8C5057A9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272.55965721607208</c:v>
              </c:pt>
            </c:numLit>
          </c:xVal>
          <c:yVal>
            <c:numLit>
              <c:formatCode>General</c:formatCode>
              <c:ptCount val="2"/>
              <c:pt idx="0">
                <c:v>0.14876882729886554</c:v>
              </c:pt>
              <c:pt idx="1">
                <c:v>0.14876882729886554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64BB-44BC-9D18-725E8C5057A9}"/>
            </c:ext>
          </c:extLst>
        </c:ser>
        <c:ser>
          <c:idx val="5"/>
          <c:order val="5"/>
          <c:tx>
            <c:v>Linear Extrapolation</c:v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143.08724602551456</c:v>
              </c:pt>
            </c:numLit>
          </c:xVal>
          <c:yVal>
            <c:numLit>
              <c:formatCode>General</c:formatCode>
              <c:ptCount val="2"/>
              <c:pt idx="0">
                <c:v>5.4187595815835501E-2</c:v>
              </c:pt>
              <c:pt idx="1">
                <c:v>0.14876882729886554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5-64BB-44BC-9D18-725E8C505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2849024"/>
        <c:axId val="1208679712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0.12397264467933194</c:v>
                </c:pt>
                <c:pt idx="1">
                  <c:v>0.14277611617936031</c:v>
                </c:pt>
                <c:pt idx="2">
                  <c:v>0.11714119961642722</c:v>
                </c:pt>
                <c:pt idx="3">
                  <c:v>0.14205649139597396</c:v>
                </c:pt>
                <c:pt idx="4">
                  <c:v>0.16206177105142799</c:v>
                </c:pt>
              </c:numLit>
            </c:plus>
            <c:minus>
              <c:numLit>
                <c:formatCode>General</c:formatCode>
                <c:ptCount val="5"/>
                <c:pt idx="0">
                  <c:v>3.838766403268732E-2</c:v>
                </c:pt>
                <c:pt idx="1">
                  <c:v>6.5696943037783839E-2</c:v>
                </c:pt>
                <c:pt idx="2">
                  <c:v>2.2565407998029249E-2</c:v>
                </c:pt>
                <c:pt idx="3">
                  <c:v>7.8285480722971729E-2</c:v>
                </c:pt>
                <c:pt idx="4">
                  <c:v>0.12734912950045055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17.2</c:v>
              </c:pt>
              <c:pt idx="2">
                <c:v>59.5</c:v>
              </c:pt>
              <c:pt idx="3">
                <c:v>177.1</c:v>
              </c:pt>
              <c:pt idx="4">
                <c:v>646.29999999999995</c:v>
              </c:pt>
            </c:numLit>
          </c:xVal>
          <c:yVal>
            <c:numLit>
              <c:formatCode>General</c:formatCode>
              <c:ptCount val="5"/>
              <c:pt idx="0">
                <c:v>4.6479200557750407E-2</c:v>
              </c:pt>
              <c:pt idx="1">
                <c:v>9.7347286444390349E-2</c:v>
              </c:pt>
              <c:pt idx="2">
                <c:v>2.3809523809523808E-2</c:v>
              </c:pt>
              <c:pt idx="3">
                <c:v>0.13392857142857142</c:v>
              </c:pt>
              <c:pt idx="4">
                <c:v>0.30682086381873969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64BB-44BC-9D18-725E8C5057A9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0.14876882729886554</c:v>
                </c:pt>
                <c:pt idx="1">
                  <c:v>0.14876882729886554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272.55965721607208</c:v>
              </c:pt>
            </c:numLit>
          </c:xVal>
          <c:yVal>
            <c:numLit>
              <c:formatCode>General</c:formatCode>
              <c:ptCount val="2"/>
              <c:pt idx="0">
                <c:v>0.14876882729886554</c:v>
              </c:pt>
              <c:pt idx="1">
                <c:v>0.14876882729886554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64BB-44BC-9D18-725E8C5057A9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0.14876882729886554</c:v>
                </c:pt>
                <c:pt idx="1">
                  <c:v>0.14876882729886554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143.08724602551456</c:v>
              </c:pt>
            </c:numLit>
          </c:xVal>
          <c:yVal>
            <c:numLit>
              <c:formatCode>General</c:formatCode>
              <c:ptCount val="2"/>
              <c:pt idx="0">
                <c:v>0.14876882729886554</c:v>
              </c:pt>
              <c:pt idx="1">
                <c:v>0.14876882729886554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64BB-44BC-9D18-725E8C505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2849024"/>
        <c:axId val="1208679712"/>
      </c:scatterChart>
      <c:valAx>
        <c:axId val="1142849024"/>
        <c:scaling>
          <c:orientation val="minMax"/>
          <c:max val="646.2999999999999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8679712"/>
        <c:crosses val="autoZero"/>
        <c:crossBetween val="midCat"/>
      </c:valAx>
      <c:valAx>
        <c:axId val="1208679712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28490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Multistage Degree 3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12.925999999999998</c:v>
              </c:pt>
              <c:pt idx="2">
                <c:v>25.851999999999997</c:v>
              </c:pt>
              <c:pt idx="3">
                <c:v>38.777999999999992</c:v>
              </c:pt>
              <c:pt idx="4">
                <c:v>51.703999999999994</c:v>
              </c:pt>
              <c:pt idx="5">
                <c:v>64.63</c:v>
              </c:pt>
              <c:pt idx="6">
                <c:v>77.555999999999983</c:v>
              </c:pt>
              <c:pt idx="7">
                <c:v>90.481999999999985</c:v>
              </c:pt>
              <c:pt idx="8">
                <c:v>103.40799999999999</c:v>
              </c:pt>
              <c:pt idx="9">
                <c:v>116.33399999999999</c:v>
              </c:pt>
              <c:pt idx="10">
                <c:v>129.26</c:v>
              </c:pt>
              <c:pt idx="11">
                <c:v>142.18599999999998</c:v>
              </c:pt>
              <c:pt idx="12">
                <c:v>155.11199999999997</c:v>
              </c:pt>
              <c:pt idx="13">
                <c:v>168.03799999999998</c:v>
              </c:pt>
              <c:pt idx="14">
                <c:v>180.96399999999997</c:v>
              </c:pt>
              <c:pt idx="15">
                <c:v>193.89</c:v>
              </c:pt>
              <c:pt idx="16">
                <c:v>206.81599999999997</c:v>
              </c:pt>
              <c:pt idx="17">
                <c:v>219.74199999999996</c:v>
              </c:pt>
              <c:pt idx="18">
                <c:v>232.66799999999998</c:v>
              </c:pt>
              <c:pt idx="19">
                <c:v>245.59399999999997</c:v>
              </c:pt>
              <c:pt idx="20">
                <c:v>258.52</c:v>
              </c:pt>
              <c:pt idx="21">
                <c:v>271.44599999999997</c:v>
              </c:pt>
              <c:pt idx="22">
                <c:v>284.37199999999996</c:v>
              </c:pt>
              <c:pt idx="23">
                <c:v>297.29799999999994</c:v>
              </c:pt>
              <c:pt idx="24">
                <c:v>310.22399999999993</c:v>
              </c:pt>
              <c:pt idx="25">
                <c:v>323.14999999999998</c:v>
              </c:pt>
              <c:pt idx="26">
                <c:v>336.07599999999996</c:v>
              </c:pt>
              <c:pt idx="27">
                <c:v>349.00199999999995</c:v>
              </c:pt>
              <c:pt idx="28">
                <c:v>361.92799999999994</c:v>
              </c:pt>
              <c:pt idx="29">
                <c:v>374.85399999999993</c:v>
              </c:pt>
              <c:pt idx="30">
                <c:v>387.78</c:v>
              </c:pt>
              <c:pt idx="31">
                <c:v>400.70599999999996</c:v>
              </c:pt>
              <c:pt idx="32">
                <c:v>413.63199999999995</c:v>
              </c:pt>
              <c:pt idx="33">
                <c:v>426.55799999999994</c:v>
              </c:pt>
              <c:pt idx="34">
                <c:v>439.48399999999992</c:v>
              </c:pt>
              <c:pt idx="35">
                <c:v>452.40999999999997</c:v>
              </c:pt>
              <c:pt idx="36">
                <c:v>465.33599999999996</c:v>
              </c:pt>
              <c:pt idx="37">
                <c:v>478.26199999999994</c:v>
              </c:pt>
              <c:pt idx="38">
                <c:v>491.18799999999993</c:v>
              </c:pt>
              <c:pt idx="39">
                <c:v>504.11399999999992</c:v>
              </c:pt>
              <c:pt idx="40">
                <c:v>517.04</c:v>
              </c:pt>
              <c:pt idx="41">
                <c:v>529.96599999999989</c:v>
              </c:pt>
              <c:pt idx="42">
                <c:v>542.89199999999994</c:v>
              </c:pt>
              <c:pt idx="43">
                <c:v>555.81799999999998</c:v>
              </c:pt>
              <c:pt idx="44">
                <c:v>568.74399999999991</c:v>
              </c:pt>
              <c:pt idx="45">
                <c:v>581.66999999999996</c:v>
              </c:pt>
              <c:pt idx="46">
                <c:v>594.59599999999989</c:v>
              </c:pt>
              <c:pt idx="47">
                <c:v>607.52199999999993</c:v>
              </c:pt>
              <c:pt idx="48">
                <c:v>620.44799999999987</c:v>
              </c:pt>
              <c:pt idx="49">
                <c:v>633.37399999999991</c:v>
              </c:pt>
              <c:pt idx="50">
                <c:v>646.29999999999995</c:v>
              </c:pt>
            </c:numLit>
          </c:xVal>
          <c:yVal>
            <c:numLit>
              <c:formatCode>General</c:formatCode>
              <c:ptCount val="51"/>
              <c:pt idx="0">
                <c:v>5.4270815329228402E-2</c:v>
              </c:pt>
              <c:pt idx="1">
                <c:v>5.8121797823417629E-2</c:v>
              </c:pt>
              <c:pt idx="2">
                <c:v>6.2042051596815195E-2</c:v>
              </c:pt>
              <c:pt idx="3">
                <c:v>6.6030579745373449E-2</c:v>
              </c:pt>
              <c:pt idx="4">
                <c:v>7.0086371048890386E-2</c:v>
              </c:pt>
              <c:pt idx="5">
                <c:v>7.4208400397415678E-2</c:v>
              </c:pt>
              <c:pt idx="6">
                <c:v>7.8395629222100027E-2</c:v>
              </c:pt>
              <c:pt idx="7">
                <c:v>8.2647005930235398E-2</c:v>
              </c:pt>
              <c:pt idx="8">
                <c:v>8.6961466344230492E-2</c:v>
              </c:pt>
              <c:pt idx="9">
                <c:v>9.1337934144267399E-2</c:v>
              </c:pt>
              <c:pt idx="10">
                <c:v>9.5775321314381157E-2</c:v>
              </c:pt>
              <c:pt idx="11">
                <c:v>0.10027252859170444</c:v>
              </c:pt>
              <c:pt idx="12">
                <c:v>0.10482844591861953</c:v>
              </c:pt>
              <c:pt idx="13">
                <c:v>0.10944195289755738</c:v>
              </c:pt>
              <c:pt idx="14">
                <c:v>0.11411191924818484</c:v>
              </c:pt>
              <c:pt idx="15">
                <c:v>0.11883720526671929</c:v>
              </c:pt>
              <c:pt idx="16">
                <c:v>0.12361666228711185</c:v>
              </c:pt>
              <c:pt idx="17">
                <c:v>0.12844913314383821</c:v>
              </c:pt>
              <c:pt idx="18">
                <c:v>0.1333334526360396</c:v>
              </c:pt>
              <c:pt idx="19">
                <c:v>0.13826844799275245</c:v>
              </c:pt>
              <c:pt idx="20">
                <c:v>0.14325293933897082</c:v>
              </c:pt>
              <c:pt idx="21">
                <c:v>0.14828574016228394</c:v>
              </c:pt>
              <c:pt idx="22">
                <c:v>0.15336565777983191</c:v>
              </c:pt>
              <c:pt idx="23">
                <c:v>0.15849149380532557</c:v>
              </c:pt>
              <c:pt idx="24">
                <c:v>0.16366204461587666</c:v>
              </c:pt>
              <c:pt idx="25">
                <c:v>0.16887610181838728</c:v>
              </c:pt>
              <c:pt idx="26">
                <c:v>0.17413245271524749</c:v>
              </c:pt>
              <c:pt idx="27">
                <c:v>0.17942988076909439</c:v>
              </c:pt>
              <c:pt idx="28">
                <c:v>0.18476716606638513</c:v>
              </c:pt>
              <c:pt idx="29">
                <c:v>0.19014308577954184</c:v>
              </c:pt>
              <c:pt idx="30">
                <c:v>0.19555641462742726</c:v>
              </c:pt>
              <c:pt idx="31">
                <c:v>0.20100592533391051</c:v>
              </c:pt>
              <c:pt idx="32">
                <c:v>0.20649038908428996</c:v>
              </c:pt>
              <c:pt idx="33">
                <c:v>0.21200857597933909</c:v>
              </c:pt>
              <c:pt idx="34">
                <c:v>0.21755925548674473</c:v>
              </c:pt>
              <c:pt idx="35">
                <c:v>0.22314119688971285</c:v>
              </c:pt>
              <c:pt idx="36">
                <c:v>0.22875316973251766</c:v>
              </c:pt>
              <c:pt idx="37">
                <c:v>0.23439394426277432</c:v>
              </c:pt>
              <c:pt idx="38">
                <c:v>0.2400622918702198</c:v>
              </c:pt>
              <c:pt idx="39">
                <c:v>0.24575698552178823</c:v>
              </c:pt>
              <c:pt idx="40">
                <c:v>0.25147680019277463</c:v>
              </c:pt>
              <c:pt idx="41">
                <c:v>0.25722051329387968</c:v>
              </c:pt>
              <c:pt idx="42">
                <c:v>0.26298690509393785</c:v>
              </c:pt>
              <c:pt idx="43">
                <c:v>0.26877475913813104</c:v>
              </c:pt>
              <c:pt idx="44">
                <c:v>0.27458286266149701</c:v>
              </c:pt>
              <c:pt idx="45">
                <c:v>0.28041000699754431</c:v>
              </c:pt>
              <c:pt idx="46">
                <c:v>0.28625498798179255</c:v>
              </c:pt>
              <c:pt idx="47">
                <c:v>0.29211660635005815</c:v>
              </c:pt>
              <c:pt idx="48">
                <c:v>0.29799366813131378</c:v>
              </c:pt>
              <c:pt idx="49">
                <c:v>0.30388498503495154</c:v>
              </c:pt>
              <c:pt idx="50">
                <c:v>0.30978937483228774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11CD-4FFC-A46D-253E375C6FB6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272.87165079712867</c:v>
              </c:pt>
            </c:numLit>
          </c:xVal>
          <c:yVal>
            <c:numLit>
              <c:formatCode>General</c:formatCode>
              <c:ptCount val="2"/>
              <c:pt idx="0">
                <c:v>0.14884373084311966</c:v>
              </c:pt>
              <c:pt idx="1">
                <c:v>0.14884373084311966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11CD-4FFC-A46D-253E375C6FB6}"/>
            </c:ext>
          </c:extLst>
        </c:ser>
        <c:ser>
          <c:idx val="5"/>
          <c:order val="5"/>
          <c:tx>
            <c:v>Linear Extrapolation</c:v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143.08657863531025</c:v>
              </c:pt>
            </c:numLit>
          </c:xVal>
          <c:yVal>
            <c:numLit>
              <c:formatCode>General</c:formatCode>
              <c:ptCount val="2"/>
              <c:pt idx="0">
                <c:v>5.4270815329228402E-2</c:v>
              </c:pt>
              <c:pt idx="1">
                <c:v>0.14884373084311966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5-11CD-4FFC-A46D-253E375C6F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2840624"/>
        <c:axId val="1208678880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0.12397264467933194</c:v>
                </c:pt>
                <c:pt idx="1">
                  <c:v>0.14277611617936031</c:v>
                </c:pt>
                <c:pt idx="2">
                  <c:v>0.11714119961642722</c:v>
                </c:pt>
                <c:pt idx="3">
                  <c:v>0.14205649139597396</c:v>
                </c:pt>
                <c:pt idx="4">
                  <c:v>0.16206177105142799</c:v>
                </c:pt>
              </c:numLit>
            </c:plus>
            <c:minus>
              <c:numLit>
                <c:formatCode>General</c:formatCode>
                <c:ptCount val="5"/>
                <c:pt idx="0">
                  <c:v>3.838766403268732E-2</c:v>
                </c:pt>
                <c:pt idx="1">
                  <c:v>6.5696943037783839E-2</c:v>
                </c:pt>
                <c:pt idx="2">
                  <c:v>2.2565407998029249E-2</c:v>
                </c:pt>
                <c:pt idx="3">
                  <c:v>7.8285480722971729E-2</c:v>
                </c:pt>
                <c:pt idx="4">
                  <c:v>0.12734912950045055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17.2</c:v>
              </c:pt>
              <c:pt idx="2">
                <c:v>59.5</c:v>
              </c:pt>
              <c:pt idx="3">
                <c:v>177.1</c:v>
              </c:pt>
              <c:pt idx="4">
                <c:v>646.29999999999995</c:v>
              </c:pt>
            </c:numLit>
          </c:xVal>
          <c:yVal>
            <c:numLit>
              <c:formatCode>General</c:formatCode>
              <c:ptCount val="5"/>
              <c:pt idx="0">
                <c:v>4.6479200557750407E-2</c:v>
              </c:pt>
              <c:pt idx="1">
                <c:v>9.7347286444390349E-2</c:v>
              </c:pt>
              <c:pt idx="2">
                <c:v>2.3809523809523808E-2</c:v>
              </c:pt>
              <c:pt idx="3">
                <c:v>0.13392857142857142</c:v>
              </c:pt>
              <c:pt idx="4">
                <c:v>0.30682086381873969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11CD-4FFC-A46D-253E375C6FB6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0.14884373084311966</c:v>
                </c:pt>
                <c:pt idx="1">
                  <c:v>0.14884373084311966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272.87165079712867</c:v>
              </c:pt>
            </c:numLit>
          </c:xVal>
          <c:yVal>
            <c:numLit>
              <c:formatCode>General</c:formatCode>
              <c:ptCount val="2"/>
              <c:pt idx="0">
                <c:v>0.14884373084311966</c:v>
              </c:pt>
              <c:pt idx="1">
                <c:v>0.14884373084311966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11CD-4FFC-A46D-253E375C6FB6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0.14884373084311966</c:v>
                </c:pt>
                <c:pt idx="1">
                  <c:v>0.14884373084311966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143.08657863531025</c:v>
              </c:pt>
            </c:numLit>
          </c:xVal>
          <c:yVal>
            <c:numLit>
              <c:formatCode>General</c:formatCode>
              <c:ptCount val="2"/>
              <c:pt idx="0">
                <c:v>0.14884373084311966</c:v>
              </c:pt>
              <c:pt idx="1">
                <c:v>0.14884373084311966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11CD-4FFC-A46D-253E375C6F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2840624"/>
        <c:axId val="1208678880"/>
      </c:scatterChart>
      <c:valAx>
        <c:axId val="1142840624"/>
        <c:scaling>
          <c:orientation val="minMax"/>
          <c:max val="646.2999999999999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8678880"/>
        <c:crosses val="autoZero"/>
        <c:crossBetween val="midCat"/>
      </c:valAx>
      <c:valAx>
        <c:axId val="1208678880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28406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Multistage Degree 2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12.925999999999998</c:v>
              </c:pt>
              <c:pt idx="2">
                <c:v>25.851999999999997</c:v>
              </c:pt>
              <c:pt idx="3">
                <c:v>38.777999999999992</c:v>
              </c:pt>
              <c:pt idx="4">
                <c:v>51.703999999999994</c:v>
              </c:pt>
              <c:pt idx="5">
                <c:v>64.63</c:v>
              </c:pt>
              <c:pt idx="6">
                <c:v>77.555999999999983</c:v>
              </c:pt>
              <c:pt idx="7">
                <c:v>90.481999999999985</c:v>
              </c:pt>
              <c:pt idx="8">
                <c:v>103.40799999999999</c:v>
              </c:pt>
              <c:pt idx="9">
                <c:v>116.33399999999999</c:v>
              </c:pt>
              <c:pt idx="10">
                <c:v>129.26</c:v>
              </c:pt>
              <c:pt idx="11">
                <c:v>142.18599999999998</c:v>
              </c:pt>
              <c:pt idx="12">
                <c:v>155.11199999999997</c:v>
              </c:pt>
              <c:pt idx="13">
                <c:v>168.03799999999998</c:v>
              </c:pt>
              <c:pt idx="14">
                <c:v>180.96399999999997</c:v>
              </c:pt>
              <c:pt idx="15">
                <c:v>193.89</c:v>
              </c:pt>
              <c:pt idx="16">
                <c:v>206.81599999999997</c:v>
              </c:pt>
              <c:pt idx="17">
                <c:v>219.74199999999996</c:v>
              </c:pt>
              <c:pt idx="18">
                <c:v>232.66799999999998</c:v>
              </c:pt>
              <c:pt idx="19">
                <c:v>245.59399999999997</c:v>
              </c:pt>
              <c:pt idx="20">
                <c:v>258.52</c:v>
              </c:pt>
              <c:pt idx="21">
                <c:v>271.44599999999997</c:v>
              </c:pt>
              <c:pt idx="22">
                <c:v>284.37199999999996</c:v>
              </c:pt>
              <c:pt idx="23">
                <c:v>297.29799999999994</c:v>
              </c:pt>
              <c:pt idx="24">
                <c:v>310.22399999999993</c:v>
              </c:pt>
              <c:pt idx="25">
                <c:v>323.14999999999998</c:v>
              </c:pt>
              <c:pt idx="26">
                <c:v>336.07599999999996</c:v>
              </c:pt>
              <c:pt idx="27">
                <c:v>349.00199999999995</c:v>
              </c:pt>
              <c:pt idx="28">
                <c:v>361.92799999999994</c:v>
              </c:pt>
              <c:pt idx="29">
                <c:v>374.85399999999993</c:v>
              </c:pt>
              <c:pt idx="30">
                <c:v>387.78</c:v>
              </c:pt>
              <c:pt idx="31">
                <c:v>400.70599999999996</c:v>
              </c:pt>
              <c:pt idx="32">
                <c:v>413.63199999999995</c:v>
              </c:pt>
              <c:pt idx="33">
                <c:v>426.55799999999994</c:v>
              </c:pt>
              <c:pt idx="34">
                <c:v>439.48399999999992</c:v>
              </c:pt>
              <c:pt idx="35">
                <c:v>452.40999999999997</c:v>
              </c:pt>
              <c:pt idx="36">
                <c:v>465.33599999999996</c:v>
              </c:pt>
              <c:pt idx="37">
                <c:v>478.26199999999994</c:v>
              </c:pt>
              <c:pt idx="38">
                <c:v>491.18799999999993</c:v>
              </c:pt>
              <c:pt idx="39">
                <c:v>504.11399999999992</c:v>
              </c:pt>
              <c:pt idx="40">
                <c:v>517.04</c:v>
              </c:pt>
              <c:pt idx="41">
                <c:v>529.96599999999989</c:v>
              </c:pt>
              <c:pt idx="42">
                <c:v>542.89199999999994</c:v>
              </c:pt>
              <c:pt idx="43">
                <c:v>555.81799999999998</c:v>
              </c:pt>
              <c:pt idx="44">
                <c:v>568.74399999999991</c:v>
              </c:pt>
              <c:pt idx="45">
                <c:v>581.66999999999996</c:v>
              </c:pt>
              <c:pt idx="46">
                <c:v>594.59599999999989</c:v>
              </c:pt>
              <c:pt idx="47">
                <c:v>607.52199999999993</c:v>
              </c:pt>
              <c:pt idx="48">
                <c:v>620.44799999999987</c:v>
              </c:pt>
              <c:pt idx="49">
                <c:v>633.37399999999991</c:v>
              </c:pt>
              <c:pt idx="50">
                <c:v>646.29999999999995</c:v>
              </c:pt>
            </c:numLit>
          </c:xVal>
          <c:yVal>
            <c:numLit>
              <c:formatCode>General</c:formatCode>
              <c:ptCount val="51"/>
              <c:pt idx="0">
                <c:v>5.4188154425038999E-2</c:v>
              </c:pt>
              <c:pt idx="1">
                <c:v>5.8048235025675403E-2</c:v>
              </c:pt>
              <c:pt idx="2">
                <c:v>6.1977281989302885E-2</c:v>
              </c:pt>
              <c:pt idx="3">
                <c:v>6.5974299462525088E-2</c:v>
              </c:pt>
              <c:pt idx="4">
                <c:v>7.0038277414296024E-2</c:v>
              </c:pt>
              <c:pt idx="5">
                <c:v>7.4168192060406826E-2</c:v>
              </c:pt>
              <c:pt idx="6">
                <c:v>7.836300629234251E-2</c:v>
              </c:pt>
              <c:pt idx="7">
                <c:v>8.2621670110255813E-2</c:v>
              </c:pt>
              <c:pt idx="8">
                <c:v>8.6943121059806311E-2</c:v>
              </c:pt>
              <c:pt idx="9">
                <c:v>9.1326284672612223E-2</c:v>
              </c:pt>
              <c:pt idx="10">
                <c:v>9.5770074910059122E-2</c:v>
              </c:pt>
              <c:pt idx="11">
                <c:v>0.10027339461020968</c:v>
              </c:pt>
              <c:pt idx="12">
                <c:v>0.10483513593755862</c:v>
              </c:pt>
              <c:pt idx="13">
                <c:v>0.10945418083537581</c:v>
              </c:pt>
              <c:pt idx="14">
                <c:v>0.11412940148037939</c:v>
              </c:pt>
              <c:pt idx="15">
                <c:v>0.11885966073948256</c:v>
              </c:pt>
              <c:pt idx="16">
                <c:v>0.12364381262835528</c:v>
              </c:pt>
              <c:pt idx="17">
                <c:v>0.1284807027715443</c:v>
              </c:pt>
              <c:pt idx="18">
                <c:v>0.13336916886389488</c:v>
              </c:pt>
              <c:pt idx="19">
                <c:v>0.13830804113301637</c:v>
              </c:pt>
              <c:pt idx="20">
                <c:v>0.14329614280253766</c:v>
              </c:pt>
              <c:pt idx="21">
                <c:v>0.14833229055589697</c:v>
              </c:pt>
              <c:pt idx="22">
                <c:v>0.15341529500041162</c:v>
              </c:pt>
              <c:pt idx="23">
                <c:v>0.1585439611313777</c:v>
              </c:pt>
              <c:pt idx="24">
                <c:v>0.16371708879594574</c:v>
              </c:pt>
              <c:pt idx="25">
                <c:v>0.16893347315652596</c:v>
              </c:pt>
              <c:pt idx="26">
                <c:v>0.17419190515347341</c:v>
              </c:pt>
              <c:pt idx="27">
                <c:v>0.17949117196680878</c:v>
              </c:pt>
              <c:pt idx="28">
                <c:v>0.18483005747673151</c:v>
              </c:pt>
              <c:pt idx="29">
                <c:v>0.19020734272268283</c:v>
              </c:pt>
              <c:pt idx="30">
                <c:v>0.19562180636072221</c:v>
              </c:pt>
              <c:pt idx="31">
                <c:v>0.20107222511897896</c:v>
              </c:pt>
              <c:pt idx="32">
                <c:v>0.20655737425094711</c:v>
              </c:pt>
              <c:pt idx="33">
                <c:v>0.21207602798639327</c:v>
              </c:pt>
              <c:pt idx="34">
                <c:v>0.21762695997964895</c:v>
              </c:pt>
              <c:pt idx="35">
                <c:v>0.2232089437550645</c:v>
              </c:pt>
              <c:pt idx="36">
                <c:v>0.22882075314940337</c:v>
              </c:pt>
              <c:pt idx="37">
                <c:v>0.23446116275095927</c:v>
              </c:pt>
              <c:pt idx="38">
                <c:v>0.24012894833518278</c:v>
              </c:pt>
              <c:pt idx="39">
                <c:v>0.24582288729660737</c:v>
              </c:pt>
              <c:pt idx="40">
                <c:v>0.25154175907686832</c:v>
              </c:pt>
              <c:pt idx="41">
                <c:v>0.25728434558861363</c:v>
              </c:pt>
              <c:pt idx="42">
                <c:v>0.26304943163510691</c:v>
              </c:pt>
              <c:pt idx="43">
                <c:v>0.26883580532533075</c:v>
              </c:pt>
              <c:pt idx="44">
                <c:v>0.27464225848439838</c:v>
              </c:pt>
              <c:pt idx="45">
                <c:v>0.28046758705909192</c:v>
              </c:pt>
              <c:pt idx="46">
                <c:v>0.28631059151834259</c:v>
              </c:pt>
              <c:pt idx="47">
                <c:v>0.29217007724848054</c:v>
              </c:pt>
              <c:pt idx="48">
                <c:v>0.29804485494308086</c:v>
              </c:pt>
              <c:pt idx="49">
                <c:v>0.30393374098723974</c:v>
              </c:pt>
              <c:pt idx="50">
                <c:v>0.30983555783611971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0D97-4A56-A1AF-981F0627D9CE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272.56204560995099</c:v>
              </c:pt>
            </c:numLit>
          </c:xVal>
          <c:yVal>
            <c:numLit>
              <c:formatCode>General</c:formatCode>
              <c:ptCount val="2"/>
              <c:pt idx="0">
                <c:v>0.14876933182221611</c:v>
              </c:pt>
              <c:pt idx="1">
                <c:v>0.14876933182221611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0D97-4A56-A1AF-981F0627D9CE}"/>
            </c:ext>
          </c:extLst>
        </c:ser>
        <c:ser>
          <c:idx val="5"/>
          <c:order val="5"/>
          <c:tx>
            <c:v>Linear Extrapolation</c:v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143.09059936303578</c:v>
              </c:pt>
            </c:numLit>
          </c:xVal>
          <c:yVal>
            <c:numLit>
              <c:formatCode>General</c:formatCode>
              <c:ptCount val="2"/>
              <c:pt idx="0">
                <c:v>5.4188154425038999E-2</c:v>
              </c:pt>
              <c:pt idx="1">
                <c:v>0.14876933182221611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5-0D97-4A56-A1AF-981F0627D9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2831824"/>
        <c:axId val="1208683040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0.12397264467933194</c:v>
                </c:pt>
                <c:pt idx="1">
                  <c:v>0.14277611617936031</c:v>
                </c:pt>
                <c:pt idx="2">
                  <c:v>0.11714119961642722</c:v>
                </c:pt>
                <c:pt idx="3">
                  <c:v>0.14205649139597396</c:v>
                </c:pt>
                <c:pt idx="4">
                  <c:v>0.16206177105142799</c:v>
                </c:pt>
              </c:numLit>
            </c:plus>
            <c:minus>
              <c:numLit>
                <c:formatCode>General</c:formatCode>
                <c:ptCount val="5"/>
                <c:pt idx="0">
                  <c:v>3.838766403268732E-2</c:v>
                </c:pt>
                <c:pt idx="1">
                  <c:v>6.5696943037783839E-2</c:v>
                </c:pt>
                <c:pt idx="2">
                  <c:v>2.2565407998029249E-2</c:v>
                </c:pt>
                <c:pt idx="3">
                  <c:v>7.8285480722971729E-2</c:v>
                </c:pt>
                <c:pt idx="4">
                  <c:v>0.12734912950045055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17.2</c:v>
              </c:pt>
              <c:pt idx="2">
                <c:v>59.5</c:v>
              </c:pt>
              <c:pt idx="3">
                <c:v>177.1</c:v>
              </c:pt>
              <c:pt idx="4">
                <c:v>646.29999999999995</c:v>
              </c:pt>
            </c:numLit>
          </c:xVal>
          <c:yVal>
            <c:numLit>
              <c:formatCode>General</c:formatCode>
              <c:ptCount val="5"/>
              <c:pt idx="0">
                <c:v>4.6479200557750407E-2</c:v>
              </c:pt>
              <c:pt idx="1">
                <c:v>9.7347286444390349E-2</c:v>
              </c:pt>
              <c:pt idx="2">
                <c:v>2.3809523809523808E-2</c:v>
              </c:pt>
              <c:pt idx="3">
                <c:v>0.13392857142857142</c:v>
              </c:pt>
              <c:pt idx="4">
                <c:v>0.30682086381873969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0D97-4A56-A1AF-981F0627D9CE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0.14876933182221611</c:v>
                </c:pt>
                <c:pt idx="1">
                  <c:v>0.14876933182221611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272.56204560995099</c:v>
              </c:pt>
            </c:numLit>
          </c:xVal>
          <c:yVal>
            <c:numLit>
              <c:formatCode>General</c:formatCode>
              <c:ptCount val="2"/>
              <c:pt idx="0">
                <c:v>0.14876933182221611</c:v>
              </c:pt>
              <c:pt idx="1">
                <c:v>0.14876933182221611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0D97-4A56-A1AF-981F0627D9CE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0.14876933182221611</c:v>
                </c:pt>
                <c:pt idx="1">
                  <c:v>0.14876933182221611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143.09059936303578</c:v>
              </c:pt>
            </c:numLit>
          </c:xVal>
          <c:yVal>
            <c:numLit>
              <c:formatCode>General</c:formatCode>
              <c:ptCount val="2"/>
              <c:pt idx="0">
                <c:v>0.14876933182221611</c:v>
              </c:pt>
              <c:pt idx="1">
                <c:v>0.14876933182221611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0D97-4A56-A1AF-981F0627D9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2831824"/>
        <c:axId val="1208683040"/>
      </c:scatterChart>
      <c:valAx>
        <c:axId val="1142831824"/>
        <c:scaling>
          <c:orientation val="minMax"/>
          <c:max val="646.2999999999999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8683040"/>
        <c:crosses val="autoZero"/>
        <c:crossBetween val="midCat"/>
      </c:valAx>
      <c:valAx>
        <c:axId val="1208683040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28318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Multistage Degree 1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12.925999999999998</c:v>
              </c:pt>
              <c:pt idx="2">
                <c:v>25.851999999999997</c:v>
              </c:pt>
              <c:pt idx="3">
                <c:v>38.777999999999992</c:v>
              </c:pt>
              <c:pt idx="4">
                <c:v>51.703999999999994</c:v>
              </c:pt>
              <c:pt idx="5">
                <c:v>64.63</c:v>
              </c:pt>
              <c:pt idx="6">
                <c:v>77.555999999999983</c:v>
              </c:pt>
              <c:pt idx="7">
                <c:v>90.481999999999985</c:v>
              </c:pt>
              <c:pt idx="8">
                <c:v>103.40799999999999</c:v>
              </c:pt>
              <c:pt idx="9">
                <c:v>116.33399999999999</c:v>
              </c:pt>
              <c:pt idx="10">
                <c:v>129.26</c:v>
              </c:pt>
              <c:pt idx="11">
                <c:v>142.18599999999998</c:v>
              </c:pt>
              <c:pt idx="12">
                <c:v>155.11199999999997</c:v>
              </c:pt>
              <c:pt idx="13">
                <c:v>168.03799999999998</c:v>
              </c:pt>
              <c:pt idx="14">
                <c:v>180.96399999999997</c:v>
              </c:pt>
              <c:pt idx="15">
                <c:v>193.89</c:v>
              </c:pt>
              <c:pt idx="16">
                <c:v>206.81599999999997</c:v>
              </c:pt>
              <c:pt idx="17">
                <c:v>219.74199999999996</c:v>
              </c:pt>
              <c:pt idx="18">
                <c:v>232.66799999999998</c:v>
              </c:pt>
              <c:pt idx="19">
                <c:v>245.59399999999997</c:v>
              </c:pt>
              <c:pt idx="20">
                <c:v>258.52</c:v>
              </c:pt>
              <c:pt idx="21">
                <c:v>271.44599999999997</c:v>
              </c:pt>
              <c:pt idx="22">
                <c:v>284.37199999999996</c:v>
              </c:pt>
              <c:pt idx="23">
                <c:v>297.29799999999994</c:v>
              </c:pt>
              <c:pt idx="24">
                <c:v>310.22399999999993</c:v>
              </c:pt>
              <c:pt idx="25">
                <c:v>323.14999999999998</c:v>
              </c:pt>
              <c:pt idx="26">
                <c:v>336.07599999999996</c:v>
              </c:pt>
              <c:pt idx="27">
                <c:v>349.00199999999995</c:v>
              </c:pt>
              <c:pt idx="28">
                <c:v>361.92799999999994</c:v>
              </c:pt>
              <c:pt idx="29">
                <c:v>374.85399999999993</c:v>
              </c:pt>
              <c:pt idx="30">
                <c:v>387.78</c:v>
              </c:pt>
              <c:pt idx="31">
                <c:v>400.70599999999996</c:v>
              </c:pt>
              <c:pt idx="32">
                <c:v>413.63199999999995</c:v>
              </c:pt>
              <c:pt idx="33">
                <c:v>426.55799999999994</c:v>
              </c:pt>
              <c:pt idx="34">
                <c:v>439.48399999999992</c:v>
              </c:pt>
              <c:pt idx="35">
                <c:v>452.40999999999997</c:v>
              </c:pt>
              <c:pt idx="36">
                <c:v>465.33599999999996</c:v>
              </c:pt>
              <c:pt idx="37">
                <c:v>478.26199999999994</c:v>
              </c:pt>
              <c:pt idx="38">
                <c:v>491.18799999999993</c:v>
              </c:pt>
              <c:pt idx="39">
                <c:v>504.11399999999992</c:v>
              </c:pt>
              <c:pt idx="40">
                <c:v>517.04</c:v>
              </c:pt>
              <c:pt idx="41">
                <c:v>529.96599999999989</c:v>
              </c:pt>
              <c:pt idx="42">
                <c:v>542.89199999999994</c:v>
              </c:pt>
              <c:pt idx="43">
                <c:v>555.81799999999998</c:v>
              </c:pt>
              <c:pt idx="44">
                <c:v>568.74399999999991</c:v>
              </c:pt>
              <c:pt idx="45">
                <c:v>581.66999999999996</c:v>
              </c:pt>
              <c:pt idx="46">
                <c:v>594.59599999999989</c:v>
              </c:pt>
              <c:pt idx="47">
                <c:v>607.52199999999993</c:v>
              </c:pt>
              <c:pt idx="48">
                <c:v>620.44799999999987</c:v>
              </c:pt>
              <c:pt idx="49">
                <c:v>633.37399999999991</c:v>
              </c:pt>
              <c:pt idx="50">
                <c:v>646.29999999999995</c:v>
              </c:pt>
            </c:numLit>
          </c:xVal>
          <c:yVal>
            <c:numLit>
              <c:formatCode>General</c:formatCode>
              <c:ptCount val="51"/>
              <c:pt idx="0">
                <c:v>5.0176613815659299E-2</c:v>
              </c:pt>
              <c:pt idx="1">
                <c:v>5.592424374168993E-2</c:v>
              </c:pt>
              <c:pt idx="2">
                <c:v>6.1637093254596348E-2</c:v>
              </c:pt>
              <c:pt idx="3">
                <c:v>6.731537281976202E-2</c:v>
              </c:pt>
              <c:pt idx="4">
                <c:v>7.2959291628989412E-2</c:v>
              </c:pt>
              <c:pt idx="5">
                <c:v>7.8569057608206691E-2</c:v>
              </c:pt>
              <c:pt idx="6">
                <c:v>8.4144877425127759E-2</c:v>
              </c:pt>
              <c:pt idx="7">
                <c:v>8.9686956496866005E-2</c:v>
              </c:pt>
              <c:pt idx="8">
                <c:v>9.5195498997502223E-2</c:v>
              </c:pt>
              <c:pt idx="9">
                <c:v>0.10067070786560642</c:v>
              </c:pt>
              <c:pt idx="10">
                <c:v>0.10611278481171388</c:v>
              </c:pt>
              <c:pt idx="11">
                <c:v>0.11152193032575719</c:v>
              </c:pt>
              <c:pt idx="12">
                <c:v>0.11689834368445134</c:v>
              </c:pt>
              <c:pt idx="13">
                <c:v>0.1222422229586361</c:v>
              </c:pt>
              <c:pt idx="14">
                <c:v>0.12755376502057258</c:v>
              </c:pt>
              <c:pt idx="15">
                <c:v>0.13283316555119642</c:v>
              </c:pt>
              <c:pt idx="16">
                <c:v>0.13808061904732657</c:v>
              </c:pt>
              <c:pt idx="17">
                <c:v>0.14329631882883093</c:v>
              </c:pt>
              <c:pt idx="18">
                <c:v>0.14848045704574828</c:v>
              </c:pt>
              <c:pt idx="19">
                <c:v>0.15363322468536708</c:v>
              </c:pt>
              <c:pt idx="20">
                <c:v>0.1587548115792618</c:v>
              </c:pt>
              <c:pt idx="21">
                <c:v>0.16384540641028647</c:v>
              </c:pt>
              <c:pt idx="22">
                <c:v>0.16890519671952564</c:v>
              </c:pt>
              <c:pt idx="23">
                <c:v>0.17393436891320363</c:v>
              </c:pt>
              <c:pt idx="24">
                <c:v>0.17893310826955205</c:v>
              </c:pt>
              <c:pt idx="25">
                <c:v>0.18390159894563562</c:v>
              </c:pt>
              <c:pt idx="26">
                <c:v>0.18884002398413582</c:v>
              </c:pt>
              <c:pt idx="27">
                <c:v>0.19374856532009557</c:v>
              </c:pt>
              <c:pt idx="28">
                <c:v>0.19862740378762095</c:v>
              </c:pt>
              <c:pt idx="29">
                <c:v>0.20347671912654358</c:v>
              </c:pt>
              <c:pt idx="30">
                <c:v>0.20829668998904224</c:v>
              </c:pt>
              <c:pt idx="31">
                <c:v>0.21308749394622484</c:v>
              </c:pt>
              <c:pt idx="32">
                <c:v>0.21784930749466977</c:v>
              </c:pt>
              <c:pt idx="33">
                <c:v>0.22258230606292867</c:v>
              </c:pt>
              <c:pt idx="34">
                <c:v>0.2272866640179888</c:v>
              </c:pt>
              <c:pt idx="35">
                <c:v>0.23196255467169735</c:v>
              </c:pt>
              <c:pt idx="36">
                <c:v>0.23661015028714616</c:v>
              </c:pt>
              <c:pt idx="37">
                <c:v>0.24122962208501791</c:v>
              </c:pt>
              <c:pt idx="38">
                <c:v>0.24582114024989424</c:v>
              </c:pt>
              <c:pt idx="39">
                <c:v>0.2503848739365252</c:v>
              </c:pt>
              <c:pt idx="40">
                <c:v>0.25492099127606127</c:v>
              </c:pt>
              <c:pt idx="41">
                <c:v>0.25942965938224738</c:v>
              </c:pt>
              <c:pt idx="42">
                <c:v>0.26391104435757928</c:v>
              </c:pt>
              <c:pt idx="43">
                <c:v>0.26836531129942298</c:v>
              </c:pt>
              <c:pt idx="44">
                <c:v>0.27279262430609752</c:v>
              </c:pt>
              <c:pt idx="45">
                <c:v>0.27719314648291971</c:v>
              </c:pt>
              <c:pt idx="46">
                <c:v>0.2815670399482133</c:v>
              </c:pt>
              <c:pt idx="47">
                <c:v>0.28591446583928209</c:v>
              </c:pt>
              <c:pt idx="48">
                <c:v>0.29023558431834551</c:v>
              </c:pt>
              <c:pt idx="49">
                <c:v>0.29453055457843952</c:v>
              </c:pt>
              <c:pt idx="50">
                <c:v>0.29879953484928146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EA39-4C92-949F-727D71AAE022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224.37720068693159</c:v>
              </c:pt>
            </c:numLit>
          </c:xVal>
          <c:yVal>
            <c:numLit>
              <c:formatCode>General</c:formatCode>
              <c:ptCount val="2"/>
              <c:pt idx="0">
                <c:v>0.14515894524334699</c:v>
              </c:pt>
              <c:pt idx="1">
                <c:v>0.14515894524334699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EA39-4C92-949F-727D71AAE022}"/>
            </c:ext>
          </c:extLst>
        </c:ser>
        <c:ser>
          <c:idx val="5"/>
          <c:order val="5"/>
          <c:tx>
            <c:v>Linear Extrapolation</c:v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141.68189267559384</c:v>
              </c:pt>
            </c:numLit>
          </c:xVal>
          <c:yVal>
            <c:numLit>
              <c:formatCode>General</c:formatCode>
              <c:ptCount val="2"/>
              <c:pt idx="0">
                <c:v>5.0176613815659299E-2</c:v>
              </c:pt>
              <c:pt idx="1">
                <c:v>0.14515894524334699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5-EA39-4C92-949F-727D71AAE0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2840624"/>
        <c:axId val="1683989568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0.12397264467933194</c:v>
                </c:pt>
                <c:pt idx="1">
                  <c:v>0.14277611617936031</c:v>
                </c:pt>
                <c:pt idx="2">
                  <c:v>0.11714119961642722</c:v>
                </c:pt>
                <c:pt idx="3">
                  <c:v>0.14205649139597396</c:v>
                </c:pt>
                <c:pt idx="4">
                  <c:v>0.16206177105142799</c:v>
                </c:pt>
              </c:numLit>
            </c:plus>
            <c:minus>
              <c:numLit>
                <c:formatCode>General</c:formatCode>
                <c:ptCount val="5"/>
                <c:pt idx="0">
                  <c:v>3.838766403268732E-2</c:v>
                </c:pt>
                <c:pt idx="1">
                  <c:v>6.5696943037783839E-2</c:v>
                </c:pt>
                <c:pt idx="2">
                  <c:v>2.2565407998029249E-2</c:v>
                </c:pt>
                <c:pt idx="3">
                  <c:v>7.8285480722971729E-2</c:v>
                </c:pt>
                <c:pt idx="4">
                  <c:v>0.12734912950045055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17.2</c:v>
              </c:pt>
              <c:pt idx="2">
                <c:v>59.5</c:v>
              </c:pt>
              <c:pt idx="3">
                <c:v>177.1</c:v>
              </c:pt>
              <c:pt idx="4">
                <c:v>646.29999999999995</c:v>
              </c:pt>
            </c:numLit>
          </c:xVal>
          <c:yVal>
            <c:numLit>
              <c:formatCode>General</c:formatCode>
              <c:ptCount val="5"/>
              <c:pt idx="0">
                <c:v>4.6479200557750407E-2</c:v>
              </c:pt>
              <c:pt idx="1">
                <c:v>9.7347286444390349E-2</c:v>
              </c:pt>
              <c:pt idx="2">
                <c:v>2.3809523809523808E-2</c:v>
              </c:pt>
              <c:pt idx="3">
                <c:v>0.13392857142857142</c:v>
              </c:pt>
              <c:pt idx="4">
                <c:v>0.30682086381873969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EA39-4C92-949F-727D71AAE022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0.14515894524334699</c:v>
                </c:pt>
                <c:pt idx="1">
                  <c:v>0.14515894524334699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224.37720068693159</c:v>
              </c:pt>
            </c:numLit>
          </c:xVal>
          <c:yVal>
            <c:numLit>
              <c:formatCode>General</c:formatCode>
              <c:ptCount val="2"/>
              <c:pt idx="0">
                <c:v>0.14515894524334699</c:v>
              </c:pt>
              <c:pt idx="1">
                <c:v>0.14515894524334699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EA39-4C92-949F-727D71AAE022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0.14515894524334699</c:v>
                </c:pt>
                <c:pt idx="1">
                  <c:v>0.14515894524334699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141.68189267559384</c:v>
              </c:pt>
            </c:numLit>
          </c:xVal>
          <c:yVal>
            <c:numLit>
              <c:formatCode>General</c:formatCode>
              <c:ptCount val="2"/>
              <c:pt idx="0">
                <c:v>0.14515894524334699</c:v>
              </c:pt>
              <c:pt idx="1">
                <c:v>0.14515894524334699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EA39-4C92-949F-727D71AAE0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2840624"/>
        <c:axId val="1683989568"/>
      </c:scatterChart>
      <c:valAx>
        <c:axId val="1142840624"/>
        <c:scaling>
          <c:orientation val="minMax"/>
          <c:max val="646.2999999999999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3989568"/>
        <c:crosses val="autoZero"/>
        <c:crossBetween val="midCat"/>
      </c:valAx>
      <c:valAx>
        <c:axId val="168398956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28406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Weibull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12.925999999999998</c:v>
              </c:pt>
              <c:pt idx="2">
                <c:v>25.851999999999997</c:v>
              </c:pt>
              <c:pt idx="3">
                <c:v>38.777999999999992</c:v>
              </c:pt>
              <c:pt idx="4">
                <c:v>51.703999999999994</c:v>
              </c:pt>
              <c:pt idx="5">
                <c:v>64.63</c:v>
              </c:pt>
              <c:pt idx="6">
                <c:v>77.555999999999983</c:v>
              </c:pt>
              <c:pt idx="7">
                <c:v>90.481999999999985</c:v>
              </c:pt>
              <c:pt idx="8">
                <c:v>103.40799999999999</c:v>
              </c:pt>
              <c:pt idx="9">
                <c:v>116.33399999999999</c:v>
              </c:pt>
              <c:pt idx="10">
                <c:v>129.26</c:v>
              </c:pt>
              <c:pt idx="11">
                <c:v>142.18599999999998</c:v>
              </c:pt>
              <c:pt idx="12">
                <c:v>155.11199999999997</c:v>
              </c:pt>
              <c:pt idx="13">
                <c:v>168.03799999999998</c:v>
              </c:pt>
              <c:pt idx="14">
                <c:v>180.96399999999997</c:v>
              </c:pt>
              <c:pt idx="15">
                <c:v>193.89</c:v>
              </c:pt>
              <c:pt idx="16">
                <c:v>206.81599999999997</c:v>
              </c:pt>
              <c:pt idx="17">
                <c:v>219.74199999999996</c:v>
              </c:pt>
              <c:pt idx="18">
                <c:v>232.66799999999998</c:v>
              </c:pt>
              <c:pt idx="19">
                <c:v>245.59399999999997</c:v>
              </c:pt>
              <c:pt idx="20">
                <c:v>258.52</c:v>
              </c:pt>
              <c:pt idx="21">
                <c:v>271.44599999999997</c:v>
              </c:pt>
              <c:pt idx="22">
                <c:v>284.37199999999996</c:v>
              </c:pt>
              <c:pt idx="23">
                <c:v>297.29799999999994</c:v>
              </c:pt>
              <c:pt idx="24">
                <c:v>310.22399999999993</c:v>
              </c:pt>
              <c:pt idx="25">
                <c:v>323.14999999999998</c:v>
              </c:pt>
              <c:pt idx="26">
                <c:v>336.07599999999996</c:v>
              </c:pt>
              <c:pt idx="27">
                <c:v>349.00199999999995</c:v>
              </c:pt>
              <c:pt idx="28">
                <c:v>361.92799999999994</c:v>
              </c:pt>
              <c:pt idx="29">
                <c:v>374.85399999999993</c:v>
              </c:pt>
              <c:pt idx="30">
                <c:v>387.78</c:v>
              </c:pt>
              <c:pt idx="31">
                <c:v>400.70599999999996</c:v>
              </c:pt>
              <c:pt idx="32">
                <c:v>413.63199999999995</c:v>
              </c:pt>
              <c:pt idx="33">
                <c:v>426.55799999999994</c:v>
              </c:pt>
              <c:pt idx="34">
                <c:v>439.48399999999992</c:v>
              </c:pt>
              <c:pt idx="35">
                <c:v>452.40999999999997</c:v>
              </c:pt>
              <c:pt idx="36">
                <c:v>465.33599999999996</c:v>
              </c:pt>
              <c:pt idx="37">
                <c:v>478.26199999999994</c:v>
              </c:pt>
              <c:pt idx="38">
                <c:v>491.18799999999993</c:v>
              </c:pt>
              <c:pt idx="39">
                <c:v>504.11399999999992</c:v>
              </c:pt>
              <c:pt idx="40">
                <c:v>517.04</c:v>
              </c:pt>
              <c:pt idx="41">
                <c:v>529.96599999999989</c:v>
              </c:pt>
              <c:pt idx="42">
                <c:v>542.89199999999994</c:v>
              </c:pt>
              <c:pt idx="43">
                <c:v>555.81799999999998</c:v>
              </c:pt>
              <c:pt idx="44">
                <c:v>568.74399999999991</c:v>
              </c:pt>
              <c:pt idx="45">
                <c:v>581.66999999999996</c:v>
              </c:pt>
              <c:pt idx="46">
                <c:v>594.59599999999989</c:v>
              </c:pt>
              <c:pt idx="47">
                <c:v>607.52199999999993</c:v>
              </c:pt>
              <c:pt idx="48">
                <c:v>620.44799999999987</c:v>
              </c:pt>
              <c:pt idx="49">
                <c:v>633.37399999999991</c:v>
              </c:pt>
              <c:pt idx="50">
                <c:v>646.29999999999995</c:v>
              </c:pt>
            </c:numLit>
          </c:xVal>
          <c:yVal>
            <c:numLit>
              <c:formatCode>General</c:formatCode>
              <c:ptCount val="51"/>
              <c:pt idx="0">
                <c:v>5.5963384854690303E-2</c:v>
              </c:pt>
              <c:pt idx="1">
                <c:v>5.8022591752776007E-2</c:v>
              </c:pt>
              <c:pt idx="2">
                <c:v>6.0926735279823244E-2</c:v>
              </c:pt>
              <c:pt idx="3">
                <c:v>6.4259890778761528E-2</c:v>
              </c:pt>
              <c:pt idx="4">
                <c:v>6.7900620860455646E-2</c:v>
              </c:pt>
              <c:pt idx="5">
                <c:v>7.1783727312016501E-2</c:v>
              </c:pt>
              <c:pt idx="6">
                <c:v>7.5867214401754229E-2</c:v>
              </c:pt>
              <c:pt idx="7">
                <c:v>8.0121235486465131E-2</c:v>
              </c:pt>
              <c:pt idx="8">
                <c:v>8.4523209045848369E-2</c:v>
              </c:pt>
              <c:pt idx="9">
                <c:v>8.9055291034941919E-2</c:v>
              </c:pt>
              <c:pt idx="10">
                <c:v>9.370292245479836E-2</c:v>
              </c:pt>
              <c:pt idx="11">
                <c:v>9.8453929667553619E-2</c:v>
              </c:pt>
              <c:pt idx="12">
                <c:v>0.10329793451411673</c:v>
              </c:pt>
              <c:pt idx="13">
                <c:v>0.10822594990296078</c:v>
              </c:pt>
              <c:pt idx="14">
                <c:v>0.11323009237686277</c:v>
              </c:pt>
              <c:pt idx="15">
                <c:v>0.11830337164893537</c:v>
              </c:pt>
              <c:pt idx="16">
                <c:v>0.12343953259307344</c:v>
              </c:pt>
              <c:pt idx="17">
                <c:v>0.12863293405698964</c:v>
              </c:pt>
              <c:pt idx="18">
                <c:v>0.13387845418814076</c:v>
              </c:pt>
              <c:pt idx="19">
                <c:v>0.13917141527306176</c:v>
              </c:pt>
              <c:pt idx="20">
                <c:v>0.14450752321691868</c:v>
              </c:pt>
              <c:pt idx="21">
                <c:v>0.14988281819475571</c:v>
              </c:pt>
              <c:pt idx="22">
                <c:v>0.15529363395704285</c:v>
              </c:pt>
              <c:pt idx="23">
                <c:v>0.16073656393039476</c:v>
              </c:pt>
              <c:pt idx="24">
                <c:v>0.16620843271889194</c:v>
              </c:pt>
              <c:pt idx="25">
                <c:v>0.17170627194509064</c:v>
              </c:pt>
              <c:pt idx="26">
                <c:v>0.17722729961327649</c:v>
              </c:pt>
              <c:pt idx="27">
                <c:v>0.18276890235774856</c:v>
              </c:pt>
              <c:pt idx="28">
                <c:v>0.18832862007410708</c:v>
              </c:pt>
              <c:pt idx="29">
                <c:v>0.1939041325341424</c:v>
              </c:pt>
              <c:pt idx="30">
                <c:v>0.19949324766369603</c:v>
              </c:pt>
              <c:pt idx="31">
                <c:v>0.20509389122394858</c:v>
              </c:pt>
              <c:pt idx="32">
                <c:v>0.21070409768441359</c:v>
              </c:pt>
              <c:pt idx="33">
                <c:v>0.21632200211367383</c:v>
              </c:pt>
              <c:pt idx="34">
                <c:v>0.22194583294396944</c:v>
              </c:pt>
              <c:pt idx="35">
                <c:v>0.22757390548987103</c:v>
              </c:pt>
              <c:pt idx="36">
                <c:v>0.23320461612075921</c:v>
              </c:pt>
              <c:pt idx="37">
                <c:v>0.23883643700269505</c:v>
              </c:pt>
              <c:pt idx="38">
                <c:v>0.24446791133823981</c:v>
              </c:pt>
              <c:pt idx="39">
                <c:v>0.25009764904347659</c:v>
              </c:pt>
              <c:pt idx="40">
                <c:v>0.25572432281033219</c:v>
              </c:pt>
              <c:pt idx="41">
                <c:v>0.2613466645096692</c:v>
              </c:pt>
              <c:pt idx="42">
                <c:v>0.26696346189677883</c:v>
              </c:pt>
              <c:pt idx="43">
                <c:v>0.27257355558608659</c:v>
              </c:pt>
              <c:pt idx="44">
                <c:v>0.27817583626625875</c:v>
              </c:pt>
              <c:pt idx="45">
                <c:v>0.2837692421306045</c:v>
              </c:pt>
              <c:pt idx="46">
                <c:v>0.28935275650082604</c:v>
              </c:pt>
              <c:pt idx="47">
                <c:v>0.29492540562487124</c:v>
              </c:pt>
              <c:pt idx="48">
                <c:v>0.3004862566319535</c:v>
              </c:pt>
              <c:pt idx="49">
                <c:v>0.30603441562980083</c:v>
              </c:pt>
              <c:pt idx="50">
                <c:v>0.31156902593091296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B495-4E03-B363-AA5E6A62E464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272.60612310796711</c:v>
              </c:pt>
            </c:numLit>
          </c:xVal>
          <c:yVal>
            <c:numLit>
              <c:formatCode>General</c:formatCode>
              <c:ptCount val="2"/>
              <c:pt idx="0">
                <c:v>0.15036704636921977</c:v>
              </c:pt>
              <c:pt idx="1">
                <c:v>0.15036704636921977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B495-4E03-B363-AA5E6A62E4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2849024"/>
        <c:axId val="1683983328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0.12397264467933194</c:v>
                </c:pt>
                <c:pt idx="1">
                  <c:v>0.14277611617936031</c:v>
                </c:pt>
                <c:pt idx="2">
                  <c:v>0.11714119961642722</c:v>
                </c:pt>
                <c:pt idx="3">
                  <c:v>0.14205649139597396</c:v>
                </c:pt>
                <c:pt idx="4">
                  <c:v>0.16206177105142799</c:v>
                </c:pt>
              </c:numLit>
            </c:plus>
            <c:minus>
              <c:numLit>
                <c:formatCode>General</c:formatCode>
                <c:ptCount val="5"/>
                <c:pt idx="0">
                  <c:v>3.838766403268732E-2</c:v>
                </c:pt>
                <c:pt idx="1">
                  <c:v>6.5696943037783839E-2</c:v>
                </c:pt>
                <c:pt idx="2">
                  <c:v>2.2565407998029249E-2</c:v>
                </c:pt>
                <c:pt idx="3">
                  <c:v>7.8285480722971729E-2</c:v>
                </c:pt>
                <c:pt idx="4">
                  <c:v>0.12734912950045055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17.2</c:v>
              </c:pt>
              <c:pt idx="2">
                <c:v>59.5</c:v>
              </c:pt>
              <c:pt idx="3">
                <c:v>177.1</c:v>
              </c:pt>
              <c:pt idx="4">
                <c:v>646.29999999999995</c:v>
              </c:pt>
            </c:numLit>
          </c:xVal>
          <c:yVal>
            <c:numLit>
              <c:formatCode>General</c:formatCode>
              <c:ptCount val="5"/>
              <c:pt idx="0">
                <c:v>4.6479200557750407E-2</c:v>
              </c:pt>
              <c:pt idx="1">
                <c:v>9.7347286444390349E-2</c:v>
              </c:pt>
              <c:pt idx="2">
                <c:v>2.3809523809523808E-2</c:v>
              </c:pt>
              <c:pt idx="3">
                <c:v>0.13392857142857142</c:v>
              </c:pt>
              <c:pt idx="4">
                <c:v>0.30682086381873969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B495-4E03-B363-AA5E6A62E464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0.15036704636921977</c:v>
                </c:pt>
                <c:pt idx="1">
                  <c:v>0.15036704636921977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272.60612310796711</c:v>
              </c:pt>
            </c:numLit>
          </c:xVal>
          <c:yVal>
            <c:numLit>
              <c:formatCode>General</c:formatCode>
              <c:ptCount val="2"/>
              <c:pt idx="0">
                <c:v>0.15036704636921977</c:v>
              </c:pt>
              <c:pt idx="1">
                <c:v>0.15036704636921977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B495-4E03-B363-AA5E6A62E464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0.15036704636921977</c:v>
                </c:pt>
                <c:pt idx="1">
                  <c:v>0.15036704636921977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143.8544849322237</c:v>
              </c:pt>
            </c:numLit>
          </c:xVal>
          <c:yVal>
            <c:numLit>
              <c:formatCode>General</c:formatCode>
              <c:ptCount val="2"/>
              <c:pt idx="0">
                <c:v>0.15036704636921977</c:v>
              </c:pt>
              <c:pt idx="1">
                <c:v>0.15036704636921977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B495-4E03-B363-AA5E6A62E4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2849024"/>
        <c:axId val="1683983328"/>
      </c:scatterChart>
      <c:valAx>
        <c:axId val="1142849024"/>
        <c:scaling>
          <c:orientation val="minMax"/>
          <c:max val="646.2999999999999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3983328"/>
        <c:crosses val="autoZero"/>
        <c:crossBetween val="midCat"/>
      </c:valAx>
      <c:valAx>
        <c:axId val="168398332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28490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358140</xdr:colOff>
      <xdr:row>0</xdr:row>
      <xdr:rowOff>38100</xdr:rowOff>
    </xdr:from>
    <xdr:ext cx="4191000" cy="781111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238500" y="38100"/>
          <a:ext cx="4191000" cy="781111"/>
        </a:xfrm>
        <a:prstGeom prst="rect">
          <a:avLst/>
        </a:prstGeom>
        <a:solidFill>
          <a:srgbClr val="0070C0"/>
        </a:solidFill>
      </xdr:spPr>
      <xdr:txBody>
        <a:bodyPr wrap="square" lIns="91440" tIns="45720" rIns="91440" bIns="45720" anchor="t">
          <a:spAutoFit/>
        </a:bodyPr>
        <a:lstStyle/>
        <a:p>
          <a:pPr algn="ctr"/>
          <a:r>
            <a:rPr lang="en-US" sz="4400" b="1" cap="none" spc="0">
              <a:ln w="0"/>
              <a:solidFill>
                <a:schemeClr val="bg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Summary</a:t>
          </a:r>
          <a:endParaRPr lang="en-US" sz="4400" b="0" cap="none" spc="0">
            <a:ln w="0"/>
            <a:solidFill>
              <a:schemeClr val="bg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381000</xdr:colOff>
          <xdr:row>0</xdr:row>
          <xdr:rowOff>177800</xdr:rowOff>
        </xdr:from>
        <xdr:to>
          <xdr:col>11</xdr:col>
          <xdr:colOff>463550</xdr:colOff>
          <xdr:row>0</xdr:row>
          <xdr:rowOff>679450</xdr:rowOff>
        </xdr:to>
        <xdr:sp macro="" textlink="">
          <xdr:nvSpPr>
            <xdr:cNvPr id="1029" name="loadAnalysisBtn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381000</xdr:colOff>
          <xdr:row>0</xdr:row>
          <xdr:rowOff>311150</xdr:rowOff>
        </xdr:from>
        <xdr:to>
          <xdr:col>11</xdr:col>
          <xdr:colOff>755650</xdr:colOff>
          <xdr:row>2</xdr:row>
          <xdr:rowOff>139700</xdr:rowOff>
        </xdr:to>
        <xdr:sp macro="" textlink="">
          <xdr:nvSpPr>
            <xdr:cNvPr id="1030" name="loadAnalysisBtn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196850</xdr:colOff>
          <xdr:row>0</xdr:row>
          <xdr:rowOff>196850</xdr:rowOff>
        </xdr:from>
        <xdr:to>
          <xdr:col>12</xdr:col>
          <xdr:colOff>920750</xdr:colOff>
          <xdr:row>0</xdr:row>
          <xdr:rowOff>673100</xdr:rowOff>
        </xdr:to>
        <xdr:sp macro="" textlink="">
          <xdr:nvSpPr>
            <xdr:cNvPr id="1031" name="selectUIPath_Btn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</xdr:col>
      <xdr:colOff>449580</xdr:colOff>
      <xdr:row>0</xdr:row>
      <xdr:rowOff>144780</xdr:rowOff>
    </xdr:from>
    <xdr:to>
      <xdr:col>3</xdr:col>
      <xdr:colOff>30482</xdr:colOff>
      <xdr:row>0</xdr:row>
      <xdr:rowOff>698769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9180" y="144780"/>
          <a:ext cx="2011682" cy="553989"/>
        </a:xfrm>
        <a:prstGeom prst="rect">
          <a:avLst/>
        </a:prstGeom>
      </xdr:spPr>
    </xdr:pic>
    <xdr:clientData/>
  </xdr:twoCellAnchor>
  <xdr:twoCellAnchor editAs="absolute">
    <xdr:from>
      <xdr:col>0</xdr:col>
      <xdr:colOff>99060</xdr:colOff>
      <xdr:row>0</xdr:row>
      <xdr:rowOff>7620</xdr:rowOff>
    </xdr:from>
    <xdr:to>
      <xdr:col>1</xdr:col>
      <xdr:colOff>342900</xdr:colOff>
      <xdr:row>0</xdr:row>
      <xdr:rowOff>844244</xdr:rowOff>
    </xdr:to>
    <xdr:pic>
      <xdr:nvPicPr>
        <xdr:cNvPr id="10" name="Picture 9" descr="https://wiki.seg.org/images/3/35/Epa_logo.jpg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7620"/>
          <a:ext cx="853440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0</xdr:colOff>
      <xdr:row>14</xdr:row>
      <xdr:rowOff>0</xdr:rowOff>
    </xdr:from>
    <xdr:to>
      <xdr:col>24</xdr:col>
      <xdr:colOff>444500</xdr:colOff>
      <xdr:row>22</xdr:row>
      <xdr:rowOff>63500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371CABEF-F71B-4E60-B66E-33E4D293A9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3D742175-8441-472F-B3B5-CA0B4BD03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59790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374650</xdr:colOff>
          <xdr:row>0</xdr:row>
          <xdr:rowOff>177800</xdr:rowOff>
        </xdr:from>
        <xdr:to>
          <xdr:col>11</xdr:col>
          <xdr:colOff>533400</xdr:colOff>
          <xdr:row>0</xdr:row>
          <xdr:rowOff>679450</xdr:rowOff>
        </xdr:to>
        <xdr:sp macro="" textlink="">
          <xdr:nvSpPr>
            <xdr:cNvPr id="14337" name="loadAnalysisBtn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F57A11D6-96F9-494E-9042-544A7318B3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311150</xdr:colOff>
          <xdr:row>0</xdr:row>
          <xdr:rowOff>196850</xdr:rowOff>
        </xdr:from>
        <xdr:to>
          <xdr:col>13</xdr:col>
          <xdr:colOff>330200</xdr:colOff>
          <xdr:row>0</xdr:row>
          <xdr:rowOff>673100</xdr:rowOff>
        </xdr:to>
        <xdr:sp macro="" textlink="">
          <xdr:nvSpPr>
            <xdr:cNvPr id="14338" name="selectUIPath_Btn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89162C33-8B7B-4FB3-BE3D-53E6A770F7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E084487-B922-4D6C-AA81-A944F86B51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3150" y="152400"/>
          <a:ext cx="20370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37</xdr:row>
      <xdr:rowOff>0</xdr:rowOff>
    </xdr:from>
    <xdr:to>
      <xdr:col>8</xdr:col>
      <xdr:colOff>381000</xdr:colOff>
      <xdr:row>56</xdr:row>
      <xdr:rowOff>177800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B04CBA10-8C9E-40D4-8DD6-F0951E4704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4F0E9685-69DA-4776-8652-A2AE969729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59790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374650</xdr:colOff>
          <xdr:row>0</xdr:row>
          <xdr:rowOff>177800</xdr:rowOff>
        </xdr:from>
        <xdr:to>
          <xdr:col>11</xdr:col>
          <xdr:colOff>533400</xdr:colOff>
          <xdr:row>0</xdr:row>
          <xdr:rowOff>679450</xdr:rowOff>
        </xdr:to>
        <xdr:sp macro="" textlink="">
          <xdr:nvSpPr>
            <xdr:cNvPr id="15361" name="loadAnalysisBtn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B79CB875-4A48-4A9F-B13F-31B5B08C36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311150</xdr:colOff>
          <xdr:row>0</xdr:row>
          <xdr:rowOff>196850</xdr:rowOff>
        </xdr:from>
        <xdr:to>
          <xdr:col>13</xdr:col>
          <xdr:colOff>330200</xdr:colOff>
          <xdr:row>0</xdr:row>
          <xdr:rowOff>673100</xdr:rowOff>
        </xdr:to>
        <xdr:sp macro="" textlink="">
          <xdr:nvSpPr>
            <xdr:cNvPr id="15362" name="selectUIPath_Btn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BE49E298-00B6-4EF0-BA0C-0267E1A666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E60F971-97EC-4356-8C7F-FD61B938B7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3150" y="152400"/>
          <a:ext cx="20370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38</xdr:row>
      <xdr:rowOff>0</xdr:rowOff>
    </xdr:from>
    <xdr:to>
      <xdr:col>8</xdr:col>
      <xdr:colOff>381000</xdr:colOff>
      <xdr:row>57</xdr:row>
      <xdr:rowOff>177800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C4314D19-4C8F-4C90-94C3-1842DC1CF4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F6E36EAA-90D1-4C10-B455-ED8DE59FF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59790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374650</xdr:colOff>
          <xdr:row>0</xdr:row>
          <xdr:rowOff>177800</xdr:rowOff>
        </xdr:from>
        <xdr:to>
          <xdr:col>11</xdr:col>
          <xdr:colOff>533400</xdr:colOff>
          <xdr:row>0</xdr:row>
          <xdr:rowOff>679450</xdr:rowOff>
        </xdr:to>
        <xdr:sp macro="" textlink="">
          <xdr:nvSpPr>
            <xdr:cNvPr id="16385" name="loadAnalysisBtn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8EA33AF6-BE4B-4616-A2AB-6B8832BB74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311150</xdr:colOff>
          <xdr:row>0</xdr:row>
          <xdr:rowOff>196850</xdr:rowOff>
        </xdr:from>
        <xdr:to>
          <xdr:col>13</xdr:col>
          <xdr:colOff>330200</xdr:colOff>
          <xdr:row>0</xdr:row>
          <xdr:rowOff>673100</xdr:rowOff>
        </xdr:to>
        <xdr:sp macro="" textlink="">
          <xdr:nvSpPr>
            <xdr:cNvPr id="16386" name="selectUIPath_Btn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64429C52-435F-4ABE-B475-75FC1D649F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EA65D5C-2A55-4ACB-91B8-CFD03C9092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3150" y="152400"/>
          <a:ext cx="20370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37</xdr:row>
      <xdr:rowOff>0</xdr:rowOff>
    </xdr:from>
    <xdr:to>
      <xdr:col>8</xdr:col>
      <xdr:colOff>381000</xdr:colOff>
      <xdr:row>56</xdr:row>
      <xdr:rowOff>177800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8F7512D5-535F-4004-8499-DF4E7A0CA3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408F8F0A-25E8-41E0-B91A-A7D807C5AF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59790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374650</xdr:colOff>
          <xdr:row>0</xdr:row>
          <xdr:rowOff>177800</xdr:rowOff>
        </xdr:from>
        <xdr:to>
          <xdr:col>11</xdr:col>
          <xdr:colOff>533400</xdr:colOff>
          <xdr:row>0</xdr:row>
          <xdr:rowOff>679450</xdr:rowOff>
        </xdr:to>
        <xdr:sp macro="" textlink="">
          <xdr:nvSpPr>
            <xdr:cNvPr id="6145" name="loadAnalysisBtn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F0D189B8-765F-4B42-B654-8A734D8591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311150</xdr:colOff>
          <xdr:row>0</xdr:row>
          <xdr:rowOff>196850</xdr:rowOff>
        </xdr:from>
        <xdr:to>
          <xdr:col>13</xdr:col>
          <xdr:colOff>330200</xdr:colOff>
          <xdr:row>0</xdr:row>
          <xdr:rowOff>673100</xdr:rowOff>
        </xdr:to>
        <xdr:sp macro="" textlink="">
          <xdr:nvSpPr>
            <xdr:cNvPr id="6146" name="selectUIPath_Btn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A1983349-9D79-42A2-B6DF-44983C8B3E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E896F3A-BB9D-411A-9996-42DD1487F6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3150" y="152400"/>
          <a:ext cx="20370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39</xdr:row>
      <xdr:rowOff>0</xdr:rowOff>
    </xdr:from>
    <xdr:to>
      <xdr:col>8</xdr:col>
      <xdr:colOff>381000</xdr:colOff>
      <xdr:row>58</xdr:row>
      <xdr:rowOff>177800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717E8F39-EFFB-4502-A1D7-18EFF34154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697F9ED4-ACE7-408F-A0F8-5F29BED2D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59790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374650</xdr:colOff>
          <xdr:row>0</xdr:row>
          <xdr:rowOff>177800</xdr:rowOff>
        </xdr:from>
        <xdr:to>
          <xdr:col>11</xdr:col>
          <xdr:colOff>533400</xdr:colOff>
          <xdr:row>0</xdr:row>
          <xdr:rowOff>679450</xdr:rowOff>
        </xdr:to>
        <xdr:sp macro="" textlink="">
          <xdr:nvSpPr>
            <xdr:cNvPr id="7169" name="loadAnalysisBtn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186CDB1C-AC48-4397-8D53-F12E688622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311150</xdr:colOff>
          <xdr:row>0</xdr:row>
          <xdr:rowOff>196850</xdr:rowOff>
        </xdr:from>
        <xdr:to>
          <xdr:col>13</xdr:col>
          <xdr:colOff>330200</xdr:colOff>
          <xdr:row>0</xdr:row>
          <xdr:rowOff>673100</xdr:rowOff>
        </xdr:to>
        <xdr:sp macro="" textlink="">
          <xdr:nvSpPr>
            <xdr:cNvPr id="7170" name="selectUIPath_Btn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2046E29E-35D6-4738-9AAD-9A34729981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C34E7A2-E126-4AC0-86D7-3E2D0C8BA9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3150" y="152400"/>
          <a:ext cx="20370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38</xdr:row>
      <xdr:rowOff>0</xdr:rowOff>
    </xdr:from>
    <xdr:to>
      <xdr:col>8</xdr:col>
      <xdr:colOff>381000</xdr:colOff>
      <xdr:row>57</xdr:row>
      <xdr:rowOff>177800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B4040CD6-E701-4917-8B00-A0AD03412E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D8032A2F-0C1E-44A1-9F20-0160C0454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59790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374650</xdr:colOff>
          <xdr:row>0</xdr:row>
          <xdr:rowOff>177800</xdr:rowOff>
        </xdr:from>
        <xdr:to>
          <xdr:col>11</xdr:col>
          <xdr:colOff>533400</xdr:colOff>
          <xdr:row>0</xdr:row>
          <xdr:rowOff>679450</xdr:rowOff>
        </xdr:to>
        <xdr:sp macro="" textlink="">
          <xdr:nvSpPr>
            <xdr:cNvPr id="8193" name="loadAnalysisBtn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117057D7-BED1-4D07-AD41-1FA62F68E3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311150</xdr:colOff>
          <xdr:row>0</xdr:row>
          <xdr:rowOff>196850</xdr:rowOff>
        </xdr:from>
        <xdr:to>
          <xdr:col>13</xdr:col>
          <xdr:colOff>330200</xdr:colOff>
          <xdr:row>0</xdr:row>
          <xdr:rowOff>673100</xdr:rowOff>
        </xdr:to>
        <xdr:sp macro="" textlink="">
          <xdr:nvSpPr>
            <xdr:cNvPr id="8194" name="selectUIPath_Btn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E9F65697-3DCE-46B3-97D2-1455C4C695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6F702C7-C930-42E8-BF71-0BEBAE59A1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3150" y="152400"/>
          <a:ext cx="20370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38</xdr:row>
      <xdr:rowOff>0</xdr:rowOff>
    </xdr:from>
    <xdr:to>
      <xdr:col>8</xdr:col>
      <xdr:colOff>381000</xdr:colOff>
      <xdr:row>57</xdr:row>
      <xdr:rowOff>177800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758BF959-C324-4ED1-AD7F-A53DA102EA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E1B006B7-5667-4E15-A74E-F6DF38118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59790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374650</xdr:colOff>
          <xdr:row>0</xdr:row>
          <xdr:rowOff>177800</xdr:rowOff>
        </xdr:from>
        <xdr:to>
          <xdr:col>11</xdr:col>
          <xdr:colOff>533400</xdr:colOff>
          <xdr:row>0</xdr:row>
          <xdr:rowOff>679450</xdr:rowOff>
        </xdr:to>
        <xdr:sp macro="" textlink="">
          <xdr:nvSpPr>
            <xdr:cNvPr id="9217" name="loadAnalysisBtn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7559DA2B-1093-4BC7-B091-8C68B7B286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311150</xdr:colOff>
          <xdr:row>0</xdr:row>
          <xdr:rowOff>196850</xdr:rowOff>
        </xdr:from>
        <xdr:to>
          <xdr:col>13</xdr:col>
          <xdr:colOff>330200</xdr:colOff>
          <xdr:row>0</xdr:row>
          <xdr:rowOff>673100</xdr:rowOff>
        </xdr:to>
        <xdr:sp macro="" textlink="">
          <xdr:nvSpPr>
            <xdr:cNvPr id="9218" name="selectUIPath_Btn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B159E951-2A86-4C9D-86AE-7B8C20336A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D62DDE9-5DA6-4DC8-8AB3-F40A674826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3150" y="152400"/>
          <a:ext cx="20370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41</xdr:row>
      <xdr:rowOff>0</xdr:rowOff>
    </xdr:from>
    <xdr:to>
      <xdr:col>8</xdr:col>
      <xdr:colOff>381000</xdr:colOff>
      <xdr:row>61</xdr:row>
      <xdr:rowOff>114300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75D15D42-7F13-40E6-ACB8-B0B6002C7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9F64A95A-AF29-4EF5-B079-FB07EFDEA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59790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374650</xdr:colOff>
          <xdr:row>0</xdr:row>
          <xdr:rowOff>177800</xdr:rowOff>
        </xdr:from>
        <xdr:to>
          <xdr:col>11</xdr:col>
          <xdr:colOff>533400</xdr:colOff>
          <xdr:row>0</xdr:row>
          <xdr:rowOff>679450</xdr:rowOff>
        </xdr:to>
        <xdr:sp macro="" textlink="">
          <xdr:nvSpPr>
            <xdr:cNvPr id="10241" name="loadAnalysisBtn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F090A5E-644E-4784-9A87-D7E6B09DB5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311150</xdr:colOff>
          <xdr:row>0</xdr:row>
          <xdr:rowOff>196850</xdr:rowOff>
        </xdr:from>
        <xdr:to>
          <xdr:col>13</xdr:col>
          <xdr:colOff>330200</xdr:colOff>
          <xdr:row>0</xdr:row>
          <xdr:rowOff>673100</xdr:rowOff>
        </xdr:to>
        <xdr:sp macro="" textlink="">
          <xdr:nvSpPr>
            <xdr:cNvPr id="10242" name="selectUIPath_Btn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30D74579-8B40-4562-84B2-A1D10515F4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323D6D1-E559-4FB7-BC50-05E7801928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3150" y="152400"/>
          <a:ext cx="20370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40</xdr:row>
      <xdr:rowOff>0</xdr:rowOff>
    </xdr:from>
    <xdr:to>
      <xdr:col>8</xdr:col>
      <xdr:colOff>381000</xdr:colOff>
      <xdr:row>60</xdr:row>
      <xdr:rowOff>107950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0AA97975-9B98-424F-BB62-CF05B37CD5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95CAE9FF-499A-4CB0-ACAC-ADF79ACDB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59790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374650</xdr:colOff>
          <xdr:row>0</xdr:row>
          <xdr:rowOff>177800</xdr:rowOff>
        </xdr:from>
        <xdr:to>
          <xdr:col>11</xdr:col>
          <xdr:colOff>533400</xdr:colOff>
          <xdr:row>0</xdr:row>
          <xdr:rowOff>679450</xdr:rowOff>
        </xdr:to>
        <xdr:sp macro="" textlink="">
          <xdr:nvSpPr>
            <xdr:cNvPr id="11265" name="loadAnalysisBtn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7BF55C8-5397-40D3-8CC3-B91E594B12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311150</xdr:colOff>
          <xdr:row>0</xdr:row>
          <xdr:rowOff>196850</xdr:rowOff>
        </xdr:from>
        <xdr:to>
          <xdr:col>13</xdr:col>
          <xdr:colOff>330200</xdr:colOff>
          <xdr:row>0</xdr:row>
          <xdr:rowOff>673100</xdr:rowOff>
        </xdr:to>
        <xdr:sp macro="" textlink="">
          <xdr:nvSpPr>
            <xdr:cNvPr id="11266" name="selectUIPath_Btn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A1C38F5A-A5DF-4885-9A60-96A9AE58A3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B9BFE00-2E69-4161-B0C3-73EB0D6A95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3150" y="152400"/>
          <a:ext cx="20370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39</xdr:row>
      <xdr:rowOff>0</xdr:rowOff>
    </xdr:from>
    <xdr:to>
      <xdr:col>8</xdr:col>
      <xdr:colOff>381000</xdr:colOff>
      <xdr:row>58</xdr:row>
      <xdr:rowOff>177800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4ED054BB-63F7-475F-B455-4E2246ECD7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D7A29A26-BB9B-422A-B59E-B26AEC43C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59790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374650</xdr:colOff>
          <xdr:row>0</xdr:row>
          <xdr:rowOff>177800</xdr:rowOff>
        </xdr:from>
        <xdr:to>
          <xdr:col>11</xdr:col>
          <xdr:colOff>533400</xdr:colOff>
          <xdr:row>0</xdr:row>
          <xdr:rowOff>679450</xdr:rowOff>
        </xdr:to>
        <xdr:sp macro="" textlink="">
          <xdr:nvSpPr>
            <xdr:cNvPr id="12289" name="loadAnalysisBtn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91F3CE35-641F-4315-9D27-738648921F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311150</xdr:colOff>
          <xdr:row>0</xdr:row>
          <xdr:rowOff>196850</xdr:rowOff>
        </xdr:from>
        <xdr:to>
          <xdr:col>13</xdr:col>
          <xdr:colOff>330200</xdr:colOff>
          <xdr:row>0</xdr:row>
          <xdr:rowOff>673100</xdr:rowOff>
        </xdr:to>
        <xdr:sp macro="" textlink="">
          <xdr:nvSpPr>
            <xdr:cNvPr id="12290" name="selectUIPath_Btn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E1749ADE-8F57-4C10-B1BE-2C07CA51E4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3D54048-163C-46F8-BE28-EBFF56DA6E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3150" y="152400"/>
          <a:ext cx="20370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38</xdr:row>
      <xdr:rowOff>0</xdr:rowOff>
    </xdr:from>
    <xdr:to>
      <xdr:col>8</xdr:col>
      <xdr:colOff>381000</xdr:colOff>
      <xdr:row>57</xdr:row>
      <xdr:rowOff>177800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FCEFD13F-4BD1-4A87-840F-99DED8AEFA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ACAFA313-62E1-4F8E-809C-3D87F1C49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59790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374650</xdr:colOff>
          <xdr:row>0</xdr:row>
          <xdr:rowOff>177800</xdr:rowOff>
        </xdr:from>
        <xdr:to>
          <xdr:col>11</xdr:col>
          <xdr:colOff>533400</xdr:colOff>
          <xdr:row>0</xdr:row>
          <xdr:rowOff>679450</xdr:rowOff>
        </xdr:to>
        <xdr:sp macro="" textlink="">
          <xdr:nvSpPr>
            <xdr:cNvPr id="13313" name="loadAnalysisBtn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13E64ED-E522-42A8-BA59-2F2F9A52CC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311150</xdr:colOff>
          <xdr:row>0</xdr:row>
          <xdr:rowOff>196850</xdr:rowOff>
        </xdr:from>
        <xdr:to>
          <xdr:col>13</xdr:col>
          <xdr:colOff>330200</xdr:colOff>
          <xdr:row>0</xdr:row>
          <xdr:rowOff>673100</xdr:rowOff>
        </xdr:to>
        <xdr:sp macro="" textlink="">
          <xdr:nvSpPr>
            <xdr:cNvPr id="13314" name="selectUIPath_Btn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1ED4BDBF-6529-4952-9F03-1B809E2856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6103F4A-ED16-40B1-B2D4-0058A28107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3150" y="152400"/>
          <a:ext cx="20370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38</xdr:row>
      <xdr:rowOff>0</xdr:rowOff>
    </xdr:from>
    <xdr:to>
      <xdr:col>8</xdr:col>
      <xdr:colOff>381000</xdr:colOff>
      <xdr:row>57</xdr:row>
      <xdr:rowOff>177800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9D204202-F416-4276-8A6B-D9EC8C80D2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comments" Target="../comments8.xml"/><Relationship Id="rId5" Type="http://schemas.openxmlformats.org/officeDocument/2006/relationships/ctrlProp" Target="../ctrlProps/ctrlProp17.xml"/><Relationship Id="rId4" Type="http://schemas.openxmlformats.org/officeDocument/2006/relationships/ctrlProp" Target="../ctrlProps/ctrlProp16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6" Type="http://schemas.openxmlformats.org/officeDocument/2006/relationships/comments" Target="../comments9.xml"/><Relationship Id="rId5" Type="http://schemas.openxmlformats.org/officeDocument/2006/relationships/ctrlProp" Target="../ctrlProps/ctrlProp19.xml"/><Relationship Id="rId4" Type="http://schemas.openxmlformats.org/officeDocument/2006/relationships/ctrlProp" Target="../ctrlProps/ctrlProp18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6" Type="http://schemas.openxmlformats.org/officeDocument/2006/relationships/comments" Target="../comments10.xml"/><Relationship Id="rId5" Type="http://schemas.openxmlformats.org/officeDocument/2006/relationships/ctrlProp" Target="../ctrlProps/ctrlProp21.xml"/><Relationship Id="rId4" Type="http://schemas.openxmlformats.org/officeDocument/2006/relationships/ctrlProp" Target="../ctrlProps/ctrlProp2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6" Type="http://schemas.openxmlformats.org/officeDocument/2006/relationships/comments" Target="../comments11.xml"/><Relationship Id="rId5" Type="http://schemas.openxmlformats.org/officeDocument/2006/relationships/ctrlProp" Target="../ctrlProps/ctrlProp23.xml"/><Relationship Id="rId4" Type="http://schemas.openxmlformats.org/officeDocument/2006/relationships/ctrlProp" Target="../ctrlProps/ctrlProp22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6" Type="http://schemas.openxmlformats.org/officeDocument/2006/relationships/comments" Target="../comments12.xml"/><Relationship Id="rId5" Type="http://schemas.openxmlformats.org/officeDocument/2006/relationships/ctrlProp" Target="../ctrlProps/ctrlProp25.xml"/><Relationship Id="rId4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3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mments" Target="../comments4.xml"/><Relationship Id="rId5" Type="http://schemas.openxmlformats.org/officeDocument/2006/relationships/ctrlProp" Target="../ctrlProps/ctrlProp9.xml"/><Relationship Id="rId4" Type="http://schemas.openxmlformats.org/officeDocument/2006/relationships/ctrlProp" Target="../ctrlProps/ctrlProp8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omments" Target="../comments5.xml"/><Relationship Id="rId5" Type="http://schemas.openxmlformats.org/officeDocument/2006/relationships/ctrlProp" Target="../ctrlProps/ctrlProp11.xml"/><Relationship Id="rId4" Type="http://schemas.openxmlformats.org/officeDocument/2006/relationships/ctrlProp" Target="../ctrlProps/ctrlProp10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omments" Target="../comments6.xml"/><Relationship Id="rId5" Type="http://schemas.openxmlformats.org/officeDocument/2006/relationships/ctrlProp" Target="../ctrlProps/ctrlProp13.xml"/><Relationship Id="rId4" Type="http://schemas.openxmlformats.org/officeDocument/2006/relationships/ctrlProp" Target="../ctrlProps/ctrlProp12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omments" Target="../comments7.xml"/><Relationship Id="rId5" Type="http://schemas.openxmlformats.org/officeDocument/2006/relationships/ctrlProp" Target="../ctrlProps/ctrlProp15.xml"/><Relationship Id="rId4" Type="http://schemas.openxmlformats.org/officeDocument/2006/relationships/ctrlProp" Target="../ctrlProps/ctrlProp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idden"/>
  <dimension ref="A1:T84"/>
  <sheetViews>
    <sheetView workbookViewId="0">
      <selection activeCell="N46" sqref="N46:S66"/>
    </sheetView>
  </sheetViews>
  <sheetFormatPr defaultRowHeight="14.5" x14ac:dyDescent="0.35"/>
  <cols>
    <col min="1" max="1" width="19.08984375" bestFit="1" customWidth="1"/>
    <col min="3" max="3" width="10" customWidth="1"/>
    <col min="6" max="6" width="16" bestFit="1" customWidth="1"/>
    <col min="7" max="7" width="13.54296875" bestFit="1" customWidth="1"/>
    <col min="8" max="8" width="8.6328125" bestFit="1" customWidth="1"/>
    <col min="9" max="9" width="16.90625" bestFit="1" customWidth="1"/>
    <col min="10" max="10" width="14.453125" bestFit="1" customWidth="1"/>
    <col min="11" max="11" width="16" customWidth="1"/>
    <col min="12" max="12" width="12.6328125" bestFit="1" customWidth="1"/>
    <col min="13" max="13" width="13.90625" customWidth="1"/>
    <col min="14" max="14" width="15.54296875" customWidth="1"/>
    <col min="15" max="15" width="12.90625" bestFit="1" customWidth="1"/>
    <col min="18" max="18" width="13.36328125" customWidth="1"/>
  </cols>
  <sheetData>
    <row r="1" spans="1:17" x14ac:dyDescent="0.35">
      <c r="A1" s="7" t="s">
        <v>132</v>
      </c>
      <c r="B1" s="6">
        <v>5</v>
      </c>
      <c r="F1" s="75" t="s">
        <v>11</v>
      </c>
      <c r="G1" s="76"/>
      <c r="H1" s="76"/>
      <c r="I1" s="76"/>
      <c r="J1" s="76"/>
      <c r="K1" s="76"/>
      <c r="L1" s="76"/>
      <c r="M1" s="76"/>
      <c r="N1" s="76"/>
      <c r="O1" s="76"/>
      <c r="P1" s="76"/>
      <c r="Q1" s="14"/>
    </row>
    <row r="2" spans="1:17" x14ac:dyDescent="0.35">
      <c r="A2" s="7" t="s">
        <v>0</v>
      </c>
      <c r="B2" s="6" t="s">
        <v>141</v>
      </c>
      <c r="F2" s="7" t="s">
        <v>94</v>
      </c>
      <c r="G2" s="7" t="s">
        <v>95</v>
      </c>
      <c r="H2" s="7" t="s">
        <v>5</v>
      </c>
      <c r="I2" s="7" t="s">
        <v>3</v>
      </c>
      <c r="J2" s="12" t="s">
        <v>27</v>
      </c>
      <c r="K2" s="7" t="s">
        <v>96</v>
      </c>
      <c r="L2" s="7" t="s">
        <v>97</v>
      </c>
      <c r="M2" s="7" t="s">
        <v>4</v>
      </c>
      <c r="N2" s="7" t="s">
        <v>13</v>
      </c>
      <c r="O2" s="7" t="s">
        <v>28</v>
      </c>
      <c r="P2" s="7" t="s">
        <v>101</v>
      </c>
      <c r="Q2" s="7" t="s">
        <v>102</v>
      </c>
    </row>
    <row r="3" spans="1:17" x14ac:dyDescent="0.35">
      <c r="A3" s="7" t="s">
        <v>1</v>
      </c>
      <c r="B3" s="6"/>
      <c r="F3" s="9" t="s">
        <v>143</v>
      </c>
      <c r="G3" s="9" t="s">
        <v>144</v>
      </c>
      <c r="H3" s="9" t="s">
        <v>145</v>
      </c>
      <c r="I3" s="9" t="s">
        <v>145</v>
      </c>
      <c r="J3" s="9"/>
      <c r="K3" s="9" t="s">
        <v>146</v>
      </c>
      <c r="L3" s="9" t="s">
        <v>147</v>
      </c>
      <c r="M3" s="9" t="s">
        <v>148</v>
      </c>
      <c r="N3" s="9" t="s">
        <v>148</v>
      </c>
      <c r="O3" s="9" t="s">
        <v>148</v>
      </c>
      <c r="P3" s="9" t="s">
        <v>149</v>
      </c>
      <c r="Q3" s="9" t="s">
        <v>150</v>
      </c>
    </row>
    <row r="4" spans="1:17" x14ac:dyDescent="0.35">
      <c r="A4" s="7" t="s">
        <v>2</v>
      </c>
      <c r="B4" s="6">
        <v>2</v>
      </c>
      <c r="C4" s="7" t="s">
        <v>133</v>
      </c>
      <c r="D4" s="6" t="s">
        <v>140</v>
      </c>
    </row>
    <row r="5" spans="1:17" x14ac:dyDescent="0.35">
      <c r="A5" s="7" t="s">
        <v>66</v>
      </c>
      <c r="B5" s="6" t="s">
        <v>142</v>
      </c>
      <c r="C5" s="7" t="s">
        <v>130</v>
      </c>
      <c r="D5" s="6" t="s">
        <v>151</v>
      </c>
    </row>
    <row r="6" spans="1:17" x14ac:dyDescent="0.35">
      <c r="A6">
        <v>1</v>
      </c>
      <c r="B6" s="73" t="s">
        <v>12</v>
      </c>
      <c r="C6" s="74"/>
      <c r="D6" s="74"/>
      <c r="E6" s="74"/>
      <c r="F6" s="7" t="s">
        <v>9</v>
      </c>
      <c r="G6" s="7" t="s">
        <v>7</v>
      </c>
      <c r="H6" s="7" t="s">
        <v>8</v>
      </c>
      <c r="I6" s="7" t="s">
        <v>10</v>
      </c>
      <c r="J6" s="7" t="s">
        <v>99</v>
      </c>
      <c r="K6" s="7" t="s">
        <v>106</v>
      </c>
      <c r="L6" s="7" t="s">
        <v>29</v>
      </c>
      <c r="M6" s="7" t="s">
        <v>98</v>
      </c>
      <c r="N6" s="8" t="s">
        <v>14</v>
      </c>
      <c r="O6" s="11"/>
    </row>
    <row r="7" spans="1:17" x14ac:dyDescent="0.35">
      <c r="A7">
        <v>1</v>
      </c>
      <c r="B7" s="10" t="s">
        <v>152</v>
      </c>
      <c r="C7" s="10"/>
      <c r="D7" s="10"/>
      <c r="E7" s="10"/>
      <c r="F7" s="10">
        <v>1</v>
      </c>
      <c r="G7" s="10" t="s">
        <v>152</v>
      </c>
      <c r="H7" s="10">
        <v>3</v>
      </c>
      <c r="I7" s="10" t="s">
        <v>156</v>
      </c>
      <c r="J7" s="10">
        <v>1</v>
      </c>
      <c r="K7" s="10">
        <v>1</v>
      </c>
      <c r="L7">
        <v>0</v>
      </c>
      <c r="N7" s="7" t="s">
        <v>15</v>
      </c>
      <c r="O7">
        <v>1</v>
      </c>
    </row>
    <row r="8" spans="1:17" x14ac:dyDescent="0.35">
      <c r="B8" s="10" t="s">
        <v>153</v>
      </c>
      <c r="C8" s="10"/>
      <c r="D8" s="10"/>
      <c r="E8" s="10"/>
      <c r="N8" s="6" t="s">
        <v>16</v>
      </c>
      <c r="O8" s="9">
        <v>1</v>
      </c>
    </row>
    <row r="9" spans="1:17" x14ac:dyDescent="0.35">
      <c r="B9" s="10" t="s">
        <v>41</v>
      </c>
      <c r="C9" s="10" t="s">
        <v>154</v>
      </c>
      <c r="D9" s="10" t="s">
        <v>155</v>
      </c>
      <c r="E9" s="10"/>
      <c r="N9" s="6" t="s">
        <v>17</v>
      </c>
      <c r="O9" s="9">
        <v>1</v>
      </c>
    </row>
    <row r="10" spans="1:17" x14ac:dyDescent="0.35">
      <c r="B10" s="10" t="s">
        <v>41</v>
      </c>
      <c r="C10" s="10" t="s">
        <v>154</v>
      </c>
      <c r="D10" s="10" t="s">
        <v>155</v>
      </c>
      <c r="E10" s="10"/>
      <c r="N10" s="6" t="s">
        <v>30</v>
      </c>
      <c r="O10" s="9">
        <v>0.01</v>
      </c>
    </row>
    <row r="11" spans="1:17" x14ac:dyDescent="0.35">
      <c r="B11" s="10">
        <v>0</v>
      </c>
      <c r="C11" s="10">
        <v>43.03</v>
      </c>
      <c r="D11" s="10">
        <v>2</v>
      </c>
      <c r="E11" s="10"/>
      <c r="N11" s="6" t="s">
        <v>19</v>
      </c>
      <c r="O11" s="9">
        <v>0.95</v>
      </c>
    </row>
    <row r="12" spans="1:17" x14ac:dyDescent="0.35">
      <c r="B12" s="10">
        <v>17.2</v>
      </c>
      <c r="C12" s="10">
        <v>41.09</v>
      </c>
      <c r="D12" s="10">
        <v>4</v>
      </c>
      <c r="E12" s="10"/>
      <c r="N12" s="6" t="s">
        <v>20</v>
      </c>
      <c r="O12" s="9">
        <v>1</v>
      </c>
    </row>
    <row r="13" spans="1:17" x14ac:dyDescent="0.35">
      <c r="B13" s="10">
        <v>59.5</v>
      </c>
      <c r="C13" s="10">
        <v>42</v>
      </c>
      <c r="D13" s="10">
        <v>1</v>
      </c>
      <c r="E13" s="10"/>
      <c r="N13" s="6" t="s">
        <v>21</v>
      </c>
      <c r="O13" s="9">
        <v>1</v>
      </c>
    </row>
    <row r="14" spans="1:17" x14ac:dyDescent="0.35">
      <c r="B14" s="10">
        <v>177.1</v>
      </c>
      <c r="C14" s="10">
        <v>44.8</v>
      </c>
      <c r="D14" s="10">
        <v>6</v>
      </c>
      <c r="E14" s="10"/>
      <c r="N14" s="6" t="s">
        <v>100</v>
      </c>
      <c r="O14" s="9">
        <v>1</v>
      </c>
    </row>
    <row r="15" spans="1:17" x14ac:dyDescent="0.35">
      <c r="B15" s="10">
        <v>646.29999999999995</v>
      </c>
      <c r="C15" s="10">
        <v>42.37</v>
      </c>
      <c r="D15" s="10">
        <v>13</v>
      </c>
      <c r="E15" s="10"/>
      <c r="N15" s="6" t="s">
        <v>18</v>
      </c>
      <c r="O15" s="9">
        <v>0</v>
      </c>
    </row>
    <row r="16" spans="1:17" x14ac:dyDescent="0.35">
      <c r="B16" s="10"/>
      <c r="C16" s="10"/>
      <c r="D16" s="10"/>
      <c r="E16" s="10"/>
      <c r="N16" s="6"/>
      <c r="O16" s="10"/>
    </row>
    <row r="17" spans="2:15" x14ac:dyDescent="0.35">
      <c r="B17" s="10"/>
      <c r="C17" s="10"/>
      <c r="D17" s="10"/>
      <c r="E17" s="10"/>
      <c r="N17" s="7" t="s">
        <v>22</v>
      </c>
      <c r="O17">
        <v>1</v>
      </c>
    </row>
    <row r="18" spans="2:15" x14ac:dyDescent="0.35">
      <c r="B18" s="10"/>
      <c r="C18" s="10"/>
      <c r="D18" s="10"/>
      <c r="E18" s="10"/>
      <c r="N18" s="6" t="s">
        <v>23</v>
      </c>
      <c r="O18" s="9">
        <v>1</v>
      </c>
    </row>
    <row r="19" spans="2:15" x14ac:dyDescent="0.35">
      <c r="B19" s="10"/>
      <c r="C19" s="10"/>
      <c r="D19" s="10"/>
      <c r="E19" s="10"/>
      <c r="N19" s="6" t="s">
        <v>24</v>
      </c>
      <c r="O19" s="9">
        <v>0.1</v>
      </c>
    </row>
    <row r="20" spans="2:15" x14ac:dyDescent="0.35">
      <c r="B20" s="10"/>
      <c r="C20" s="10"/>
      <c r="D20" s="10"/>
      <c r="E20" s="10"/>
      <c r="N20" s="6" t="s">
        <v>19</v>
      </c>
      <c r="O20" s="9">
        <v>0.95</v>
      </c>
    </row>
    <row r="21" spans="2:15" x14ac:dyDescent="0.35">
      <c r="B21" s="10"/>
      <c r="C21" s="10"/>
      <c r="D21" s="10"/>
      <c r="E21" s="10"/>
      <c r="N21" s="6" t="s">
        <v>63</v>
      </c>
      <c r="O21" s="9">
        <v>1</v>
      </c>
    </row>
    <row r="22" spans="2:15" x14ac:dyDescent="0.35">
      <c r="B22" s="10"/>
      <c r="C22" s="10"/>
      <c r="D22" s="10"/>
      <c r="E22" s="10"/>
      <c r="N22" s="6" t="s">
        <v>18</v>
      </c>
      <c r="O22" s="9">
        <v>-9999</v>
      </c>
    </row>
    <row r="23" spans="2:15" x14ac:dyDescent="0.35">
      <c r="B23" s="10"/>
      <c r="C23" s="10"/>
      <c r="D23" s="10"/>
      <c r="E23" s="10"/>
      <c r="N23" s="6"/>
    </row>
    <row r="24" spans="2:15" x14ac:dyDescent="0.35">
      <c r="B24" s="10"/>
      <c r="C24" s="10"/>
      <c r="D24" s="10"/>
      <c r="E24" s="10"/>
      <c r="N24" s="7" t="s">
        <v>25</v>
      </c>
      <c r="O24">
        <v>1</v>
      </c>
    </row>
    <row r="25" spans="2:15" x14ac:dyDescent="0.35">
      <c r="B25" s="10"/>
      <c r="C25" s="10"/>
      <c r="D25" s="10"/>
      <c r="E25" s="10"/>
      <c r="N25" s="6" t="s">
        <v>23</v>
      </c>
      <c r="O25" s="9">
        <v>1</v>
      </c>
    </row>
    <row r="26" spans="2:15" x14ac:dyDescent="0.35">
      <c r="N26" s="6" t="s">
        <v>24</v>
      </c>
      <c r="O26" s="9">
        <v>0.1</v>
      </c>
    </row>
    <row r="27" spans="2:15" x14ac:dyDescent="0.35">
      <c r="N27" s="6" t="s">
        <v>19</v>
      </c>
      <c r="O27" s="9">
        <v>0.95</v>
      </c>
    </row>
    <row r="28" spans="2:15" x14ac:dyDescent="0.35">
      <c r="N28" s="6"/>
    </row>
    <row r="29" spans="2:15" x14ac:dyDescent="0.35">
      <c r="N29" s="7" t="s">
        <v>6</v>
      </c>
      <c r="O29">
        <v>1</v>
      </c>
    </row>
    <row r="30" spans="2:15" x14ac:dyDescent="0.35">
      <c r="N30" s="6" t="s">
        <v>23</v>
      </c>
      <c r="O30" s="9">
        <v>1</v>
      </c>
    </row>
    <row r="31" spans="2:15" x14ac:dyDescent="0.35">
      <c r="N31" s="6" t="s">
        <v>24</v>
      </c>
      <c r="O31" s="9">
        <v>0.1</v>
      </c>
    </row>
    <row r="32" spans="2:15" x14ac:dyDescent="0.35">
      <c r="N32" s="6" t="s">
        <v>19</v>
      </c>
      <c r="O32" s="9">
        <v>0.95</v>
      </c>
    </row>
    <row r="33" spans="14:20" x14ac:dyDescent="0.35">
      <c r="N33" s="6" t="s">
        <v>26</v>
      </c>
      <c r="O33" s="9">
        <v>1</v>
      </c>
    </row>
    <row r="34" spans="14:20" x14ac:dyDescent="0.35">
      <c r="N34" s="11" t="s">
        <v>63</v>
      </c>
      <c r="O34" s="9">
        <v>1</v>
      </c>
    </row>
    <row r="35" spans="14:20" x14ac:dyDescent="0.35">
      <c r="N35" s="6" t="s">
        <v>18</v>
      </c>
      <c r="O35" s="9">
        <v>-9999</v>
      </c>
    </row>
    <row r="36" spans="14:20" x14ac:dyDescent="0.35">
      <c r="N36" s="6" t="s">
        <v>103</v>
      </c>
      <c r="O36" s="9">
        <v>1000</v>
      </c>
    </row>
    <row r="37" spans="14:20" x14ac:dyDescent="0.35">
      <c r="N37" s="11" t="s">
        <v>105</v>
      </c>
      <c r="O37" s="9">
        <v>1</v>
      </c>
    </row>
    <row r="38" spans="14:20" x14ac:dyDescent="0.35">
      <c r="N38" s="6" t="s">
        <v>104</v>
      </c>
      <c r="O38" s="9">
        <v>-9999</v>
      </c>
    </row>
    <row r="41" spans="14:20" x14ac:dyDescent="0.35">
      <c r="N41" s="7" t="s">
        <v>68</v>
      </c>
    </row>
    <row r="42" spans="14:20" x14ac:dyDescent="0.35">
      <c r="N42" s="6" t="b">
        <v>1</v>
      </c>
    </row>
    <row r="43" spans="14:20" x14ac:dyDescent="0.35">
      <c r="N43" s="6" t="b">
        <v>0</v>
      </c>
    </row>
    <row r="44" spans="14:20" x14ac:dyDescent="0.35">
      <c r="N44" s="6">
        <v>3</v>
      </c>
    </row>
    <row r="46" spans="14:20" x14ac:dyDescent="0.35">
      <c r="N46" s="6" t="s">
        <v>157</v>
      </c>
      <c r="O46" s="6" t="s">
        <v>157</v>
      </c>
      <c r="P46" s="6" t="s">
        <v>157</v>
      </c>
      <c r="Q46" s="6" t="s">
        <v>158</v>
      </c>
      <c r="R46" s="6" t="s">
        <v>159</v>
      </c>
      <c r="S46" s="6" t="s">
        <v>160</v>
      </c>
      <c r="T46" s="6"/>
    </row>
    <row r="47" spans="14:20" x14ac:dyDescent="0.35">
      <c r="N47" s="6" t="s">
        <v>157</v>
      </c>
      <c r="O47" s="6" t="s">
        <v>157</v>
      </c>
      <c r="P47" s="6" t="s">
        <v>157</v>
      </c>
      <c r="Q47" s="6" t="s">
        <v>158</v>
      </c>
      <c r="R47" s="6" t="s">
        <v>159</v>
      </c>
      <c r="S47" s="6" t="s">
        <v>161</v>
      </c>
      <c r="T47" s="6"/>
    </row>
    <row r="48" spans="14:20" x14ac:dyDescent="0.35">
      <c r="N48" s="6" t="s">
        <v>162</v>
      </c>
      <c r="O48" s="6" t="s">
        <v>162</v>
      </c>
      <c r="P48" s="6" t="s">
        <v>162</v>
      </c>
      <c r="Q48" s="6" t="s">
        <v>158</v>
      </c>
      <c r="R48" s="6" t="s">
        <v>163</v>
      </c>
      <c r="S48" s="6" t="s">
        <v>164</v>
      </c>
      <c r="T48" s="6"/>
    </row>
    <row r="49" spans="14:20" x14ac:dyDescent="0.35">
      <c r="N49" s="6" t="s">
        <v>157</v>
      </c>
      <c r="O49" s="6" t="s">
        <v>157</v>
      </c>
      <c r="P49" s="6" t="s">
        <v>157</v>
      </c>
      <c r="Q49" s="6" t="s">
        <v>158</v>
      </c>
      <c r="R49" s="6" t="s">
        <v>159</v>
      </c>
      <c r="S49" s="6" t="s">
        <v>165</v>
      </c>
      <c r="T49" s="6"/>
    </row>
    <row r="50" spans="14:20" x14ac:dyDescent="0.35">
      <c r="N50" s="6" t="s">
        <v>157</v>
      </c>
      <c r="O50" s="6" t="s">
        <v>162</v>
      </c>
      <c r="P50" s="6" t="s">
        <v>162</v>
      </c>
      <c r="Q50" s="6">
        <v>0.05</v>
      </c>
      <c r="R50" s="6" t="s">
        <v>166</v>
      </c>
      <c r="S50" s="6" t="str">
        <f>"Constant variance test failed (Test 2 p-value &lt; "&amp;Q50&amp;")"</f>
        <v>Constant variance test failed (Test 2 p-value &lt; 0.05)</v>
      </c>
      <c r="T50" s="6"/>
    </row>
    <row r="51" spans="14:20" x14ac:dyDescent="0.35">
      <c r="N51" s="6" t="s">
        <v>157</v>
      </c>
      <c r="O51" s="6" t="s">
        <v>162</v>
      </c>
      <c r="P51" s="6" t="s">
        <v>162</v>
      </c>
      <c r="Q51" s="6">
        <v>0.05</v>
      </c>
      <c r="R51" s="6" t="s">
        <v>166</v>
      </c>
      <c r="S51" s="6" t="str">
        <f>"Non-constant variance test failed (Test 3 p-value &lt; "&amp;Q51&amp;")"</f>
        <v>Non-constant variance test failed (Test 3 p-value &lt; 0.05)</v>
      </c>
      <c r="T51" s="6"/>
    </row>
    <row r="52" spans="14:20" x14ac:dyDescent="0.35">
      <c r="N52" s="6" t="s">
        <v>157</v>
      </c>
      <c r="O52" s="6" t="s">
        <v>157</v>
      </c>
      <c r="P52" s="6" t="s">
        <v>157</v>
      </c>
      <c r="Q52" s="6">
        <v>0.1</v>
      </c>
      <c r="R52" s="6" t="s">
        <v>166</v>
      </c>
      <c r="S52" s="6" t="str">
        <f>"Goodness of fit p-value &lt; "&amp;Q52</f>
        <v>Goodness of fit p-value &lt; 0.1</v>
      </c>
      <c r="T52" s="6"/>
    </row>
    <row r="53" spans="14:20" x14ac:dyDescent="0.35">
      <c r="N53" s="6" t="s">
        <v>162</v>
      </c>
      <c r="O53" s="6" t="s">
        <v>157</v>
      </c>
      <c r="P53" s="6" t="s">
        <v>162</v>
      </c>
      <c r="Q53" s="6">
        <v>0.05</v>
      </c>
      <c r="R53" s="6" t="s">
        <v>166</v>
      </c>
      <c r="S53" s="6" t="str">
        <f>"Goodness of fit p-value &lt; "&amp;Q53</f>
        <v>Goodness of fit p-value &lt; 0.05</v>
      </c>
      <c r="T53" s="6"/>
    </row>
    <row r="54" spans="14:20" x14ac:dyDescent="0.35">
      <c r="N54" s="6" t="s">
        <v>157</v>
      </c>
      <c r="O54" s="6" t="s">
        <v>157</v>
      </c>
      <c r="P54" s="6" t="s">
        <v>157</v>
      </c>
      <c r="Q54" s="6">
        <v>20</v>
      </c>
      <c r="R54" s="6" t="s">
        <v>166</v>
      </c>
      <c r="S54" s="6" t="str">
        <f>"BMD/BMDL ratio &gt; "&amp;Q54</f>
        <v>BMD/BMDL ratio &gt; 20</v>
      </c>
      <c r="T54" s="6"/>
    </row>
    <row r="55" spans="14:20" x14ac:dyDescent="0.35">
      <c r="N55" s="6" t="s">
        <v>157</v>
      </c>
      <c r="O55" s="6" t="s">
        <v>157</v>
      </c>
      <c r="P55" s="6" t="s">
        <v>157</v>
      </c>
      <c r="Q55" s="6">
        <v>3</v>
      </c>
      <c r="R55" s="6" t="s">
        <v>163</v>
      </c>
      <c r="S55" s="6" t="str">
        <f>"BMD/BMDL ratio &gt; "&amp;Q55</f>
        <v>BMD/BMDL ratio &gt; 3</v>
      </c>
      <c r="T55" s="6"/>
    </row>
    <row r="56" spans="14:20" x14ac:dyDescent="0.35">
      <c r="N56" s="6" t="s">
        <v>157</v>
      </c>
      <c r="O56" s="6" t="s">
        <v>157</v>
      </c>
      <c r="P56" s="6" t="s">
        <v>157</v>
      </c>
      <c r="Q56" s="6">
        <v>2</v>
      </c>
      <c r="R56" s="6" t="s">
        <v>166</v>
      </c>
      <c r="S56" s="6" t="str">
        <f>"|Residual for Dose Group Near BMD| &gt; "&amp;Q56</f>
        <v>|Residual for Dose Group Near BMD| &gt; 2</v>
      </c>
      <c r="T56" s="6"/>
    </row>
    <row r="57" spans="14:20" x14ac:dyDescent="0.35">
      <c r="N57" s="6" t="s">
        <v>162</v>
      </c>
      <c r="O57" s="6" t="s">
        <v>162</v>
      </c>
      <c r="P57" s="6" t="s">
        <v>162</v>
      </c>
      <c r="Q57" s="6" t="s">
        <v>158</v>
      </c>
      <c r="R57" s="6" t="s">
        <v>163</v>
      </c>
      <c r="S57" s="6" t="s">
        <v>167</v>
      </c>
      <c r="T57" s="6"/>
    </row>
    <row r="58" spans="14:20" x14ac:dyDescent="0.35">
      <c r="N58" s="6" t="s">
        <v>157</v>
      </c>
      <c r="O58" s="6" t="s">
        <v>157</v>
      </c>
      <c r="P58" s="6" t="s">
        <v>157</v>
      </c>
      <c r="Q58" s="6">
        <v>1</v>
      </c>
      <c r="R58" s="6" t="s">
        <v>163</v>
      </c>
      <c r="S58" s="6" t="str">
        <f>IF(Q58&lt;&gt;1,"BMD " &amp;Q58&amp;"x higher than maximum dose","BMD higher than maximum dose")</f>
        <v>BMD higher than maximum dose</v>
      </c>
      <c r="T58" s="6"/>
    </row>
    <row r="59" spans="14:20" x14ac:dyDescent="0.35">
      <c r="N59" s="6" t="s">
        <v>157</v>
      </c>
      <c r="O59" s="6" t="s">
        <v>157</v>
      </c>
      <c r="P59" s="6" t="s">
        <v>157</v>
      </c>
      <c r="Q59" s="6">
        <v>1</v>
      </c>
      <c r="R59" s="6" t="s">
        <v>163</v>
      </c>
      <c r="S59" s="6" t="str">
        <f>IF(Q59&lt;&gt;1,"BMDL " &amp;Q59&amp;"x higher than maximum dose","BMDL higher than maximum dose")</f>
        <v>BMDL higher than maximum dose</v>
      </c>
      <c r="T59" s="6"/>
    </row>
    <row r="60" spans="14:20" x14ac:dyDescent="0.35">
      <c r="N60" s="6" t="s">
        <v>157</v>
      </c>
      <c r="O60" s="6" t="s">
        <v>157</v>
      </c>
      <c r="P60" s="6" t="s">
        <v>157</v>
      </c>
      <c r="Q60" s="6">
        <v>3</v>
      </c>
      <c r="R60" s="6" t="s">
        <v>163</v>
      </c>
      <c r="S60" s="6" t="str">
        <f>IF(Q60&lt;&gt;1,"BMD " &amp;Q60&amp;"x lower than lowest non-zero dose","BMD lower than lowest non-zero dose")</f>
        <v>BMD 3x lower than lowest non-zero dose</v>
      </c>
      <c r="T60" s="6"/>
    </row>
    <row r="61" spans="14:20" x14ac:dyDescent="0.35">
      <c r="N61" s="6" t="s">
        <v>157</v>
      </c>
      <c r="O61" s="6" t="s">
        <v>157</v>
      </c>
      <c r="P61" s="6" t="s">
        <v>157</v>
      </c>
      <c r="Q61" s="6">
        <v>3</v>
      </c>
      <c r="R61" s="6" t="s">
        <v>163</v>
      </c>
      <c r="S61" s="6" t="str">
        <f>IF(Q61&lt;&gt;1,"BMDL " &amp;Q61&amp;"x lower than lowest non-zero dose","BMDL lower than lowest non-zero dose")</f>
        <v>BMDL 3x lower than lowest non-zero dose</v>
      </c>
      <c r="T61" s="6"/>
    </row>
    <row r="62" spans="14:20" x14ac:dyDescent="0.35">
      <c r="N62" s="6" t="s">
        <v>157</v>
      </c>
      <c r="O62" s="6" t="s">
        <v>157</v>
      </c>
      <c r="P62" s="6" t="s">
        <v>157</v>
      </c>
      <c r="Q62" s="6">
        <v>10</v>
      </c>
      <c r="R62" s="6" t="s">
        <v>166</v>
      </c>
      <c r="S62" s="6" t="str">
        <f>IF(Q62&lt;&gt;1,"BMD " &amp;Q62&amp;"x lower than lowest non-zero dose","BMD lower than lowest non-zero dose")</f>
        <v>BMD 10x lower than lowest non-zero dose</v>
      </c>
      <c r="T62" s="6"/>
    </row>
    <row r="63" spans="14:20" x14ac:dyDescent="0.35">
      <c r="N63" s="6" t="s">
        <v>157</v>
      </c>
      <c r="O63" s="6" t="s">
        <v>157</v>
      </c>
      <c r="P63" s="6" t="s">
        <v>157</v>
      </c>
      <c r="Q63" s="6">
        <v>10</v>
      </c>
      <c r="R63" s="6" t="s">
        <v>166</v>
      </c>
      <c r="S63" s="6" t="str">
        <f>IF(Q63&lt;&gt;1,"BMDL " &amp;Q63&amp;"x lower than lowest non-zero dose","BMDL lower than lowest non-zero dose")</f>
        <v>BMDL 10x lower than lowest non-zero dose</v>
      </c>
      <c r="T63" s="6"/>
    </row>
    <row r="64" spans="14:20" x14ac:dyDescent="0.35">
      <c r="N64" s="6" t="s">
        <v>157</v>
      </c>
      <c r="O64" s="6" t="s">
        <v>157</v>
      </c>
      <c r="P64" s="6" t="s">
        <v>157</v>
      </c>
      <c r="Q64" s="6">
        <v>2</v>
      </c>
      <c r="R64" s="6" t="s">
        <v>163</v>
      </c>
      <c r="S64" s="6" t="str">
        <f>"|Residual at control| &gt; " &amp;Q64</f>
        <v>|Residual at control| &gt; 2</v>
      </c>
      <c r="T64" s="6"/>
    </row>
    <row r="65" spans="14:20" x14ac:dyDescent="0.35">
      <c r="N65" s="6" t="s">
        <v>157</v>
      </c>
      <c r="O65" s="6" t="s">
        <v>162</v>
      </c>
      <c r="P65" s="6" t="s">
        <v>162</v>
      </c>
      <c r="Q65" s="6">
        <v>1.5</v>
      </c>
      <c r="R65" s="6" t="s">
        <v>163</v>
      </c>
      <c r="S65" s="6" t="str">
        <f>"Modeled control response std. dev. &gt;|" &amp;Q65 &amp; "| actual response std. dev."</f>
        <v>Modeled control response std. dev. &gt;|1.5| actual response std. dev.</v>
      </c>
      <c r="T65" s="6"/>
    </row>
    <row r="66" spans="14:20" x14ac:dyDescent="0.35">
      <c r="N66" s="6" t="s">
        <v>157</v>
      </c>
      <c r="O66" s="6" t="s">
        <v>157</v>
      </c>
      <c r="P66" s="6" t="s">
        <v>157</v>
      </c>
      <c r="Q66" s="6" t="s">
        <v>168</v>
      </c>
      <c r="R66" s="6" t="s">
        <v>166</v>
      </c>
      <c r="S66" s="6" t="s">
        <v>169</v>
      </c>
      <c r="T66" s="6"/>
    </row>
    <row r="68" spans="14:20" x14ac:dyDescent="0.35">
      <c r="N68" s="57" t="s">
        <v>112</v>
      </c>
    </row>
    <row r="69" spans="14:20" x14ac:dyDescent="0.35">
      <c r="N69" s="6" t="s">
        <v>113</v>
      </c>
      <c r="O69" s="6" t="s">
        <v>170</v>
      </c>
    </row>
    <row r="70" spans="14:20" x14ac:dyDescent="0.35">
      <c r="N70" s="6" t="s">
        <v>114</v>
      </c>
      <c r="O70" s="6" t="s">
        <v>171</v>
      </c>
    </row>
    <row r="71" spans="14:20" x14ac:dyDescent="0.35">
      <c r="N71" s="6" t="s">
        <v>115</v>
      </c>
      <c r="O71" s="6" t="s">
        <v>172</v>
      </c>
    </row>
    <row r="72" spans="14:20" x14ac:dyDescent="0.35">
      <c r="N72" s="6" t="s">
        <v>116</v>
      </c>
      <c r="O72" s="6" t="s">
        <v>173</v>
      </c>
    </row>
    <row r="73" spans="14:20" x14ac:dyDescent="0.35">
      <c r="N73" s="6" t="s">
        <v>117</v>
      </c>
      <c r="O73" s="6" t="s">
        <v>174</v>
      </c>
    </row>
    <row r="74" spans="14:20" x14ac:dyDescent="0.35">
      <c r="N74" s="6" t="s">
        <v>118</v>
      </c>
      <c r="O74" s="6" t="s">
        <v>175</v>
      </c>
    </row>
    <row r="75" spans="14:20" x14ac:dyDescent="0.35">
      <c r="N75" s="6" t="s">
        <v>119</v>
      </c>
      <c r="O75" s="6" t="s">
        <v>176</v>
      </c>
    </row>
    <row r="76" spans="14:20" x14ac:dyDescent="0.35">
      <c r="N76" s="6" t="s">
        <v>120</v>
      </c>
      <c r="O76" s="6" t="s">
        <v>177</v>
      </c>
    </row>
    <row r="78" spans="14:20" x14ac:dyDescent="0.35">
      <c r="N78" s="11" t="s">
        <v>121</v>
      </c>
      <c r="O78" s="6">
        <v>1</v>
      </c>
    </row>
    <row r="79" spans="14:20" x14ac:dyDescent="0.35">
      <c r="N79" s="11" t="s">
        <v>122</v>
      </c>
      <c r="O79" s="6">
        <v>1</v>
      </c>
    </row>
    <row r="80" spans="14:20" x14ac:dyDescent="0.35">
      <c r="N80" s="11" t="s">
        <v>123</v>
      </c>
      <c r="O80" s="6">
        <v>1</v>
      </c>
    </row>
    <row r="81" spans="14:15" x14ac:dyDescent="0.35">
      <c r="N81" s="11" t="s">
        <v>124</v>
      </c>
      <c r="O81" s="6">
        <v>1</v>
      </c>
    </row>
    <row r="82" spans="14:15" x14ac:dyDescent="0.35">
      <c r="N82" s="11" t="s">
        <v>125</v>
      </c>
      <c r="O82" s="6">
        <v>1</v>
      </c>
    </row>
    <row r="83" spans="14:15" x14ac:dyDescent="0.35">
      <c r="N83" s="11" t="s">
        <v>126</v>
      </c>
      <c r="O83" s="6">
        <v>1</v>
      </c>
    </row>
    <row r="84" spans="14:15" x14ac:dyDescent="0.35">
      <c r="N84" s="11" t="s">
        <v>127</v>
      </c>
      <c r="O84" s="6">
        <v>1</v>
      </c>
    </row>
  </sheetData>
  <mergeCells count="2">
    <mergeCell ref="B6:E6"/>
    <mergeCell ref="F1:P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394FB-40CE-4FAD-9BF8-6757683E712C}">
  <dimension ref="A1:W320"/>
  <sheetViews>
    <sheetView workbookViewId="0"/>
  </sheetViews>
  <sheetFormatPr defaultRowHeight="14.5" x14ac:dyDescent="0.35"/>
  <cols>
    <col min="2" max="2" width="3.90625" customWidth="1"/>
    <col min="3" max="3" width="21.08984375" customWidth="1"/>
    <col min="4" max="4" width="45.90625" customWidth="1"/>
    <col min="5" max="5" width="7.90625" customWidth="1"/>
    <col min="8" max="8" width="18.54296875" customWidth="1"/>
    <col min="9" max="9" width="15.54296875" customWidth="1"/>
    <col min="10" max="10" width="15" customWidth="1"/>
    <col min="11" max="11" width="11.36328125" customWidth="1"/>
    <col min="13" max="13" width="10.36328125" customWidth="1"/>
    <col min="14" max="14" width="8.36328125" customWidth="1"/>
    <col min="16" max="16" width="5.6328125" customWidth="1"/>
    <col min="17" max="18" width="12.453125" customWidth="1"/>
    <col min="19" max="19" width="5.6328125" customWidth="1"/>
  </cols>
  <sheetData>
    <row r="1" spans="2:23" s="1" customFormat="1" ht="69" customHeight="1" x14ac:dyDescent="0.3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55000000000000004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35"/>
    <row r="4" spans="2:23" s="14" customFormat="1" x14ac:dyDescent="0.3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35">
      <c r="G5" s="89" t="s">
        <v>138</v>
      </c>
      <c r="H5" s="89"/>
      <c r="I5" s="89"/>
      <c r="J5" s="89"/>
      <c r="K5" s="89"/>
      <c r="L5" s="89"/>
    </row>
    <row r="6" spans="2:23" s="14" customFormat="1" ht="22.25" customHeight="1" x14ac:dyDescent="0.6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3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" customHeight="1" x14ac:dyDescent="0.3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35">
      <c r="B9" s="22"/>
      <c r="C9" s="11" t="s">
        <v>31</v>
      </c>
      <c r="D9" s="68" t="s">
        <v>203</v>
      </c>
      <c r="E9" s="23"/>
      <c r="G9" s="22"/>
      <c r="H9" s="104" t="s">
        <v>34</v>
      </c>
      <c r="I9" s="105">
        <v>224.37720068693159</v>
      </c>
      <c r="J9" s="21"/>
      <c r="K9" s="21"/>
      <c r="L9" s="21"/>
      <c r="M9" s="21"/>
      <c r="N9" s="23"/>
      <c r="P9" s="22"/>
      <c r="Q9" s="68">
        <v>0.01</v>
      </c>
      <c r="R9" s="68">
        <v>120.54197939513843</v>
      </c>
      <c r="S9" s="23"/>
    </row>
    <row r="10" spans="2:23" s="14" customFormat="1" x14ac:dyDescent="0.35">
      <c r="B10" s="22"/>
      <c r="C10" s="95" t="s">
        <v>48</v>
      </c>
      <c r="D10" s="96" t="s">
        <v>152</v>
      </c>
      <c r="E10" s="23"/>
      <c r="F10" s="20"/>
      <c r="G10" s="22"/>
      <c r="H10" s="95" t="s">
        <v>35</v>
      </c>
      <c r="I10" s="96">
        <v>141.68189267559384</v>
      </c>
      <c r="J10" s="21"/>
      <c r="K10" s="21"/>
      <c r="L10" s="21"/>
      <c r="M10" s="21"/>
      <c r="N10" s="23"/>
      <c r="P10" s="22"/>
      <c r="Q10" s="96">
        <v>0.02</v>
      </c>
      <c r="R10" s="96">
        <v>128.38432860326483</v>
      </c>
      <c r="S10" s="23"/>
    </row>
    <row r="11" spans="2:23" s="14" customFormat="1" ht="14" customHeight="1" x14ac:dyDescent="0.35">
      <c r="B11" s="94"/>
      <c r="C11" s="97" t="s">
        <v>49</v>
      </c>
      <c r="D11" s="98" t="s">
        <v>153</v>
      </c>
      <c r="E11" s="94"/>
      <c r="G11" s="22"/>
      <c r="H11" s="11" t="s">
        <v>36</v>
      </c>
      <c r="I11" s="68">
        <v>426.59829847800171</v>
      </c>
      <c r="J11" s="21"/>
      <c r="K11" s="21"/>
      <c r="L11" s="21"/>
      <c r="M11" s="21"/>
      <c r="N11" s="23"/>
      <c r="P11" s="22"/>
      <c r="Q11" s="68">
        <v>0.03</v>
      </c>
      <c r="R11" s="68">
        <v>133.76961982683341</v>
      </c>
      <c r="S11" s="23"/>
    </row>
    <row r="12" spans="2:23" s="14" customFormat="1" ht="14.4" customHeight="1" x14ac:dyDescent="0.35">
      <c r="B12" s="94"/>
      <c r="C12" s="99"/>
      <c r="D12" s="100"/>
      <c r="E12" s="94"/>
      <c r="G12" s="22"/>
      <c r="H12" s="102" t="s">
        <v>42</v>
      </c>
      <c r="I12" s="103">
        <v>146.63872301119997</v>
      </c>
      <c r="J12" s="21"/>
      <c r="K12" s="21"/>
      <c r="L12" s="21"/>
      <c r="M12" s="21"/>
      <c r="N12" s="23"/>
      <c r="P12" s="22"/>
      <c r="Q12" s="96">
        <v>0.04</v>
      </c>
      <c r="R12" s="96">
        <v>138.05076445344494</v>
      </c>
      <c r="S12" s="23"/>
    </row>
    <row r="13" spans="2:23" s="14" customFormat="1" x14ac:dyDescent="0.35">
      <c r="B13" s="63"/>
      <c r="C13" s="72" t="s">
        <v>131</v>
      </c>
      <c r="D13" s="56" t="s">
        <v>195</v>
      </c>
      <c r="E13" s="64"/>
      <c r="G13" s="22"/>
      <c r="H13" s="11" t="s">
        <v>108</v>
      </c>
      <c r="I13" s="68">
        <v>0.41150017444046039</v>
      </c>
      <c r="J13" s="21"/>
      <c r="K13" s="21"/>
      <c r="L13" s="21"/>
      <c r="M13" s="21"/>
      <c r="N13" s="23"/>
      <c r="P13" s="22"/>
      <c r="Q13" s="68">
        <v>0.05</v>
      </c>
      <c r="R13" s="68">
        <v>141.68189267559384</v>
      </c>
      <c r="S13" s="23"/>
    </row>
    <row r="14" spans="2:23" s="14" customFormat="1" ht="14.4" customHeight="1" x14ac:dyDescent="0.35">
      <c r="B14" s="22"/>
      <c r="C14" s="44"/>
      <c r="D14" s="39"/>
      <c r="E14" s="23"/>
      <c r="G14" s="22"/>
      <c r="H14" s="95" t="s">
        <v>110</v>
      </c>
      <c r="I14" s="96">
        <v>3</v>
      </c>
      <c r="J14" s="21"/>
      <c r="K14" s="21"/>
      <c r="L14" s="21"/>
      <c r="M14" s="21"/>
      <c r="N14" s="23"/>
      <c r="P14" s="22"/>
      <c r="Q14" s="96">
        <v>0.06</v>
      </c>
      <c r="R14" s="96">
        <v>144.89277550118587</v>
      </c>
      <c r="S14" s="23"/>
    </row>
    <row r="15" spans="2:23" s="14" customFormat="1" ht="14.4" customHeight="1" x14ac:dyDescent="0.35">
      <c r="B15" s="22"/>
      <c r="C15" s="70" t="s">
        <v>57</v>
      </c>
      <c r="D15" s="41"/>
      <c r="E15" s="23"/>
      <c r="G15" s="22"/>
      <c r="H15" s="11" t="s">
        <v>109</v>
      </c>
      <c r="I15" s="68">
        <v>2.8737663493809209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147.80446328776415</v>
      </c>
      <c r="S15" s="23"/>
    </row>
    <row r="16" spans="2:23" s="14" customFormat="1" x14ac:dyDescent="0.35">
      <c r="B16" s="22"/>
      <c r="C16" s="11" t="s">
        <v>32</v>
      </c>
      <c r="D16" s="68" t="s">
        <v>179</v>
      </c>
      <c r="E16" s="23"/>
      <c r="G16" s="22"/>
      <c r="H16" s="95" t="s">
        <v>137</v>
      </c>
      <c r="I16" s="96">
        <v>7.0580649447539478E-4</v>
      </c>
      <c r="J16" s="21"/>
      <c r="K16" s="21"/>
      <c r="L16" s="21"/>
      <c r="M16" s="21"/>
      <c r="N16" s="23"/>
      <c r="P16" s="22"/>
      <c r="Q16" s="96">
        <v>0.08</v>
      </c>
      <c r="R16" s="96">
        <v>150.47730967110155</v>
      </c>
      <c r="S16" s="23"/>
    </row>
    <row r="17" spans="2:19" s="14" customFormat="1" x14ac:dyDescent="0.35">
      <c r="B17" s="22"/>
      <c r="C17" s="95" t="s">
        <v>24</v>
      </c>
      <c r="D17" s="96">
        <v>0.1</v>
      </c>
      <c r="E17" s="23"/>
      <c r="G17" s="22"/>
      <c r="H17" s="21"/>
      <c r="I17" s="21"/>
      <c r="J17" s="21"/>
      <c r="K17" s="21"/>
      <c r="L17" s="21"/>
      <c r="M17" s="21"/>
      <c r="N17" s="23"/>
      <c r="P17" s="22"/>
      <c r="Q17" s="68">
        <v>0.09</v>
      </c>
      <c r="R17" s="68">
        <v>152.98371830686844</v>
      </c>
      <c r="S17" s="23"/>
    </row>
    <row r="18" spans="2:19" s="14" customFormat="1" x14ac:dyDescent="0.35">
      <c r="B18" s="22"/>
      <c r="C18" s="11" t="s">
        <v>33</v>
      </c>
      <c r="D18" s="68">
        <v>0.95</v>
      </c>
      <c r="E18" s="23"/>
      <c r="G18" s="22"/>
      <c r="H18" s="78" t="s">
        <v>54</v>
      </c>
      <c r="I18" s="79"/>
      <c r="J18" s="41"/>
      <c r="K18" s="21"/>
      <c r="L18" s="21"/>
      <c r="M18" s="21"/>
      <c r="N18" s="23"/>
      <c r="P18" s="22"/>
      <c r="Q18" s="96">
        <v>0.1</v>
      </c>
      <c r="R18" s="96">
        <v>155.33651960038986</v>
      </c>
      <c r="S18" s="23"/>
    </row>
    <row r="19" spans="2:19" s="14" customFormat="1" x14ac:dyDescent="0.35">
      <c r="B19" s="22"/>
      <c r="C19" s="95" t="s">
        <v>18</v>
      </c>
      <c r="D19" s="96" t="s">
        <v>178</v>
      </c>
      <c r="E19" s="23"/>
      <c r="G19" s="22"/>
      <c r="H19" s="106" t="s">
        <v>52</v>
      </c>
      <c r="I19" s="106">
        <v>2</v>
      </c>
      <c r="J19" s="107"/>
      <c r="K19" s="21"/>
      <c r="L19" s="21"/>
      <c r="M19" s="21"/>
      <c r="N19" s="23"/>
      <c r="P19" s="22"/>
      <c r="Q19" s="68">
        <v>0.11</v>
      </c>
      <c r="R19" s="68">
        <v>157.58450793507939</v>
      </c>
      <c r="S19" s="23"/>
    </row>
    <row r="20" spans="2:19" s="14" customFormat="1" x14ac:dyDescent="0.35">
      <c r="B20" s="22"/>
      <c r="C20" s="21"/>
      <c r="D20" s="40"/>
      <c r="E20" s="23"/>
      <c r="G20" s="22"/>
      <c r="H20" s="51" t="s">
        <v>37</v>
      </c>
      <c r="I20" s="51" t="s">
        <v>38</v>
      </c>
      <c r="J20" s="21"/>
      <c r="K20" s="21"/>
      <c r="L20" s="21"/>
      <c r="M20" s="21"/>
      <c r="N20" s="23"/>
      <c r="P20" s="22"/>
      <c r="Q20" s="96">
        <v>0.12</v>
      </c>
      <c r="R20" s="96">
        <v>159.72715724602858</v>
      </c>
      <c r="S20" s="23"/>
    </row>
    <row r="21" spans="2:19" s="14" customFormat="1" ht="14.4" customHeight="1" x14ac:dyDescent="0.35">
      <c r="B21" s="22"/>
      <c r="C21" s="70" t="s">
        <v>56</v>
      </c>
      <c r="D21" s="41"/>
      <c r="E21" s="23"/>
      <c r="G21" s="22"/>
      <c r="H21" s="101" t="s">
        <v>186</v>
      </c>
      <c r="I21" s="68">
        <v>5.0176613815659299E-2</v>
      </c>
      <c r="J21" s="21"/>
      <c r="K21" s="21"/>
      <c r="L21" s="21"/>
      <c r="M21" s="21"/>
      <c r="N21" s="23"/>
      <c r="P21" s="22"/>
      <c r="Q21" s="68">
        <v>0.13</v>
      </c>
      <c r="R21" s="68">
        <v>161.79776280001656</v>
      </c>
      <c r="S21" s="23"/>
    </row>
    <row r="22" spans="2:19" s="14" customFormat="1" ht="14.4" customHeight="1" x14ac:dyDescent="0.35">
      <c r="B22" s="22"/>
      <c r="C22" s="11" t="s">
        <v>39</v>
      </c>
      <c r="D22" s="68" t="s">
        <v>41</v>
      </c>
      <c r="E22" s="23"/>
      <c r="F22" s="13"/>
      <c r="G22" s="22"/>
      <c r="H22" s="96" t="s">
        <v>197</v>
      </c>
      <c r="I22" s="96">
        <v>4.6956868578211698E-4</v>
      </c>
      <c r="J22" s="21"/>
      <c r="K22" s="21"/>
      <c r="L22" s="21"/>
      <c r="M22" s="21"/>
      <c r="N22" s="23"/>
      <c r="P22" s="22"/>
      <c r="Q22" s="96">
        <v>0.14000000000000001</v>
      </c>
      <c r="R22" s="96">
        <v>163.78945955444149</v>
      </c>
      <c r="S22" s="23"/>
    </row>
    <row r="23" spans="2:19" s="14" customFormat="1" ht="14.4" customHeight="1" x14ac:dyDescent="0.35">
      <c r="B23" s="22"/>
      <c r="C23" s="95" t="s">
        <v>40</v>
      </c>
      <c r="D23" s="96" t="s">
        <v>155</v>
      </c>
      <c r="E23" s="23"/>
      <c r="F23" s="13"/>
      <c r="G23" s="22"/>
      <c r="H23" s="40"/>
      <c r="I23" s="40"/>
      <c r="J23" s="40"/>
      <c r="K23" s="21"/>
      <c r="L23" s="21"/>
      <c r="M23" s="21"/>
      <c r="N23" s="23"/>
      <c r="P23" s="22"/>
      <c r="Q23" s="68">
        <v>0.15</v>
      </c>
      <c r="R23" s="68">
        <v>165.72756436512174</v>
      </c>
      <c r="S23" s="23"/>
    </row>
    <row r="24" spans="2:19" s="14" customFormat="1" x14ac:dyDescent="0.35">
      <c r="B24" s="22"/>
      <c r="C24" s="11" t="s">
        <v>51</v>
      </c>
      <c r="D24" s="68">
        <v>5</v>
      </c>
      <c r="E24" s="23"/>
      <c r="F24" s="13"/>
      <c r="G24" s="22"/>
      <c r="H24" s="83" t="s">
        <v>53</v>
      </c>
      <c r="I24" s="83"/>
      <c r="J24" s="41"/>
      <c r="K24" s="41"/>
      <c r="L24" s="41"/>
      <c r="M24" s="41"/>
      <c r="N24" s="23"/>
      <c r="P24" s="22"/>
      <c r="Q24" s="96">
        <v>0.16</v>
      </c>
      <c r="R24" s="96">
        <v>167.61293343121918</v>
      </c>
      <c r="S24" s="23"/>
    </row>
    <row r="25" spans="2:19" s="14" customFormat="1" ht="29" x14ac:dyDescent="0.35">
      <c r="B25" s="24"/>
      <c r="C25" s="36"/>
      <c r="D25" s="36"/>
      <c r="E25" s="26"/>
      <c r="F25" s="13"/>
      <c r="G25" s="22"/>
      <c r="H25" s="42" t="s">
        <v>41</v>
      </c>
      <c r="I25" s="42" t="s">
        <v>47</v>
      </c>
      <c r="J25" s="43" t="s">
        <v>43</v>
      </c>
      <c r="K25" s="43" t="s">
        <v>44</v>
      </c>
      <c r="L25" s="43" t="s">
        <v>45</v>
      </c>
      <c r="M25" s="43" t="s">
        <v>46</v>
      </c>
      <c r="N25" s="23"/>
      <c r="P25" s="22"/>
      <c r="Q25" s="68">
        <v>0.17</v>
      </c>
      <c r="R25" s="68">
        <v>169.45020501621738</v>
      </c>
      <c r="S25" s="23"/>
    </row>
    <row r="26" spans="2:19" s="14" customFormat="1" ht="17.399999999999999" customHeight="1" x14ac:dyDescent="0.35">
      <c r="B26" s="45"/>
      <c r="C26" s="47"/>
      <c r="D26" s="47"/>
      <c r="E26" s="47"/>
      <c r="F26" s="13"/>
      <c r="G26" s="22"/>
      <c r="H26" s="68">
        <v>0</v>
      </c>
      <c r="I26" s="68">
        <v>5.017661381565932E-2</v>
      </c>
      <c r="J26" s="68">
        <v>2.1590996924878207</v>
      </c>
      <c r="K26" s="68">
        <v>2</v>
      </c>
      <c r="L26" s="68">
        <v>43.03</v>
      </c>
      <c r="M26" s="68">
        <v>-0.1110993615614022</v>
      </c>
      <c r="N26" s="34"/>
      <c r="P26" s="22"/>
      <c r="Q26" s="96">
        <v>0.18</v>
      </c>
      <c r="R26" s="96">
        <v>171.25648192222965</v>
      </c>
      <c r="S26" s="23"/>
    </row>
    <row r="27" spans="2:19" s="14" customFormat="1" ht="13.5" customHeight="1" x14ac:dyDescent="0.35">
      <c r="B27" s="13"/>
      <c r="C27" s="35"/>
      <c r="D27" s="35"/>
      <c r="E27" s="35"/>
      <c r="F27" s="13"/>
      <c r="G27" s="22"/>
      <c r="H27" s="96">
        <v>17.2</v>
      </c>
      <c r="I27" s="96">
        <v>5.7817043894963061E-2</v>
      </c>
      <c r="J27" s="96">
        <v>2.3757023336440324</v>
      </c>
      <c r="K27" s="96">
        <v>4</v>
      </c>
      <c r="L27" s="96">
        <v>41.09</v>
      </c>
      <c r="M27" s="96">
        <v>1.0856803721896102</v>
      </c>
      <c r="N27" s="23"/>
      <c r="P27" s="22"/>
      <c r="Q27" s="68">
        <v>0.19</v>
      </c>
      <c r="R27" s="68">
        <v>173.02653076860679</v>
      </c>
      <c r="S27" s="23"/>
    </row>
    <row r="28" spans="2:19" s="14" customFormat="1" ht="14.4" customHeight="1" x14ac:dyDescent="0.35">
      <c r="B28" s="13"/>
      <c r="C28" s="35"/>
      <c r="D28" s="35"/>
      <c r="E28" s="35"/>
      <c r="F28" s="13"/>
      <c r="G28" s="22"/>
      <c r="H28" s="68">
        <v>59.5</v>
      </c>
      <c r="I28" s="68">
        <v>7.6346758700497508E-2</v>
      </c>
      <c r="J28" s="68">
        <v>3.2065638654208954</v>
      </c>
      <c r="K28" s="68">
        <v>1</v>
      </c>
      <c r="L28" s="68">
        <v>42</v>
      </c>
      <c r="M28" s="68">
        <v>-1.2821595618281534</v>
      </c>
      <c r="N28" s="23"/>
      <c r="P28" s="22"/>
      <c r="Q28" s="96">
        <v>0.2</v>
      </c>
      <c r="R28" s="96">
        <v>174.76607708333182</v>
      </c>
      <c r="S28" s="23"/>
    </row>
    <row r="29" spans="2:19" s="14" customFormat="1" ht="14.4" customHeight="1" x14ac:dyDescent="0.35">
      <c r="B29" s="13"/>
      <c r="C29" s="35"/>
      <c r="D29" s="35"/>
      <c r="E29" s="35"/>
      <c r="F29" s="13"/>
      <c r="G29" s="22"/>
      <c r="H29" s="96">
        <v>177.1</v>
      </c>
      <c r="I29" s="96">
        <v>0.12596934992209796</v>
      </c>
      <c r="J29" s="96">
        <v>5.643426876509988</v>
      </c>
      <c r="K29" s="96">
        <v>6</v>
      </c>
      <c r="L29" s="96">
        <v>44.8</v>
      </c>
      <c r="M29" s="96">
        <v>0.16055129873587859</v>
      </c>
      <c r="N29" s="23"/>
      <c r="P29" s="22"/>
      <c r="Q29" s="68">
        <v>0.21</v>
      </c>
      <c r="R29" s="68">
        <v>176.48470401323488</v>
      </c>
      <c r="S29" s="23"/>
    </row>
    <row r="30" spans="2:19" s="14" customFormat="1" ht="12" customHeight="1" x14ac:dyDescent="0.35">
      <c r="B30" s="13"/>
      <c r="C30" s="35"/>
      <c r="D30" s="35"/>
      <c r="E30" s="35"/>
      <c r="F30" s="13"/>
      <c r="G30" s="22"/>
      <c r="H30" s="68">
        <v>646.29999999999995</v>
      </c>
      <c r="I30" s="68">
        <v>0.2987995348492814</v>
      </c>
      <c r="J30" s="68">
        <v>12.660136291564053</v>
      </c>
      <c r="K30" s="68">
        <v>13</v>
      </c>
      <c r="L30" s="68">
        <v>42.37</v>
      </c>
      <c r="M30" s="68">
        <v>0.11406817773007302</v>
      </c>
      <c r="N30" s="23"/>
      <c r="P30" s="22"/>
      <c r="Q30" s="96">
        <v>0.22</v>
      </c>
      <c r="R30" s="96">
        <v>178.17771684669646</v>
      </c>
      <c r="S30" s="23"/>
    </row>
    <row r="31" spans="2:19" s="14" customFormat="1" ht="14" customHeight="1" x14ac:dyDescent="0.35">
      <c r="B31" s="13"/>
      <c r="C31" s="35"/>
      <c r="D31" s="35"/>
      <c r="E31" s="35"/>
      <c r="G31" s="22"/>
      <c r="H31" s="40"/>
      <c r="I31" s="40"/>
      <c r="J31" s="40"/>
      <c r="K31" s="40"/>
      <c r="L31" s="40"/>
      <c r="M31" s="40"/>
      <c r="N31" s="23"/>
      <c r="P31" s="22"/>
      <c r="Q31" s="68">
        <v>0.23</v>
      </c>
      <c r="R31" s="68">
        <v>179.84948758662418</v>
      </c>
      <c r="S31" s="23"/>
    </row>
    <row r="32" spans="2:19" s="14" customFormat="1" x14ac:dyDescent="0.35">
      <c r="B32" s="13"/>
      <c r="C32" s="13"/>
      <c r="D32" s="13"/>
      <c r="E32" s="13"/>
      <c r="G32" s="22"/>
      <c r="H32" s="83" t="s">
        <v>111</v>
      </c>
      <c r="I32" s="83"/>
      <c r="J32" s="40"/>
      <c r="K32" s="40"/>
      <c r="L32" s="40"/>
      <c r="M32" s="40"/>
      <c r="N32" s="23"/>
      <c r="P32" s="22"/>
      <c r="Q32" s="96">
        <v>0.24</v>
      </c>
      <c r="R32" s="96">
        <v>181.50809501181269</v>
      </c>
      <c r="S32" s="23"/>
    </row>
    <row r="33" spans="1:19" s="14" customFormat="1" x14ac:dyDescent="0.35">
      <c r="A33" s="13"/>
      <c r="B33" s="13"/>
      <c r="C33" s="13"/>
      <c r="D33" s="13"/>
      <c r="E33" s="13"/>
      <c r="F33" s="13"/>
      <c r="G33" s="22"/>
      <c r="H33" s="108" t="s">
        <v>31</v>
      </c>
      <c r="I33" s="108" t="s">
        <v>90</v>
      </c>
      <c r="J33" s="108" t="s">
        <v>52</v>
      </c>
      <c r="K33" s="108" t="s">
        <v>91</v>
      </c>
      <c r="L33" s="108" t="s">
        <v>92</v>
      </c>
      <c r="M33" s="108" t="s">
        <v>93</v>
      </c>
      <c r="N33" s="23"/>
      <c r="P33" s="22"/>
      <c r="Q33" s="68">
        <v>0.25</v>
      </c>
      <c r="R33" s="68">
        <v>183.15127360878517</v>
      </c>
      <c r="S33" s="23"/>
    </row>
    <row r="34" spans="1:19" s="14" customFormat="1" ht="15" customHeight="1" x14ac:dyDescent="0.35">
      <c r="A34" s="13"/>
      <c r="B34" s="13"/>
      <c r="C34" s="13"/>
      <c r="D34" s="13"/>
      <c r="E34" s="13"/>
      <c r="F34" s="13"/>
      <c r="G34" s="22"/>
      <c r="H34" s="68" t="s">
        <v>182</v>
      </c>
      <c r="I34" s="68">
        <v>-69.696674623224837</v>
      </c>
      <c r="J34" s="68">
        <v>5</v>
      </c>
      <c r="K34" s="68" t="s">
        <v>183</v>
      </c>
      <c r="L34" s="68" t="s">
        <v>183</v>
      </c>
      <c r="M34" s="68" t="s">
        <v>183</v>
      </c>
      <c r="N34" s="23"/>
      <c r="P34" s="22"/>
      <c r="Q34" s="96">
        <v>0.26</v>
      </c>
      <c r="R34" s="96">
        <v>184.77959872362038</v>
      </c>
      <c r="S34" s="23"/>
    </row>
    <row r="35" spans="1:19" s="14" customFormat="1" ht="15" customHeight="1" x14ac:dyDescent="0.55000000000000004">
      <c r="A35" s="13"/>
      <c r="C35" s="13"/>
      <c r="D35" s="82"/>
      <c r="E35" s="82"/>
      <c r="F35" s="13"/>
      <c r="G35" s="22"/>
      <c r="H35" s="96" t="s">
        <v>184</v>
      </c>
      <c r="I35" s="96">
        <v>-71.319361505599986</v>
      </c>
      <c r="J35" s="96">
        <v>2</v>
      </c>
      <c r="K35" s="96">
        <v>3.2453737647502976</v>
      </c>
      <c r="L35" s="96">
        <v>3</v>
      </c>
      <c r="M35" s="96">
        <v>0.35531824989812999</v>
      </c>
      <c r="N35" s="23"/>
      <c r="P35" s="22"/>
      <c r="Q35" s="68">
        <v>0.27</v>
      </c>
      <c r="R35" s="68">
        <v>186.39970891156446</v>
      </c>
      <c r="S35" s="23"/>
    </row>
    <row r="36" spans="1:19" s="14" customFormat="1" x14ac:dyDescent="0.35">
      <c r="A36" s="13"/>
      <c r="C36" s="13"/>
      <c r="D36" s="13"/>
      <c r="E36" s="27"/>
      <c r="F36" s="13"/>
      <c r="G36" s="22"/>
      <c r="H36" s="68" t="s">
        <v>185</v>
      </c>
      <c r="I36" s="68">
        <v>-79.065135763056432</v>
      </c>
      <c r="J36" s="68">
        <v>1</v>
      </c>
      <c r="K36" s="68">
        <v>18.73692227966319</v>
      </c>
      <c r="L36" s="68">
        <v>4</v>
      </c>
      <c r="M36" s="68">
        <v>8.8520391772506368E-4</v>
      </c>
      <c r="N36" s="23"/>
      <c r="P36" s="22"/>
      <c r="Q36" s="96">
        <v>0.28000000000000003</v>
      </c>
      <c r="R36" s="96">
        <v>188.01494337477956</v>
      </c>
      <c r="S36" s="23"/>
    </row>
    <row r="37" spans="1:19" s="14" customFormat="1" x14ac:dyDescent="0.35">
      <c r="A37" s="13"/>
      <c r="B37" s="13"/>
      <c r="C37" s="13"/>
      <c r="D37" s="13"/>
      <c r="E37" s="27"/>
      <c r="F37" s="13"/>
      <c r="G37" s="22"/>
      <c r="H37" s="40"/>
      <c r="I37" s="40"/>
      <c r="J37" s="40"/>
      <c r="K37" s="40"/>
      <c r="L37" s="40"/>
      <c r="M37" s="40"/>
      <c r="N37" s="23"/>
      <c r="P37" s="22"/>
      <c r="Q37" s="68">
        <v>0.28999999999999998</v>
      </c>
      <c r="R37" s="68">
        <v>189.62121378342309</v>
      </c>
      <c r="S37" s="23"/>
    </row>
    <row r="38" spans="1:19" s="14" customFormat="1" x14ac:dyDescent="0.35">
      <c r="A38" s="13"/>
      <c r="B38" s="13"/>
      <c r="C38" s="13"/>
      <c r="D38" s="13"/>
      <c r="E38" s="27"/>
      <c r="F38" s="13"/>
      <c r="G38" s="45"/>
      <c r="H38" s="46"/>
      <c r="I38" s="45"/>
      <c r="J38" s="45"/>
      <c r="K38" s="45"/>
      <c r="L38" s="45"/>
      <c r="M38" s="45"/>
      <c r="N38" s="45"/>
      <c r="P38" s="22"/>
      <c r="Q38" s="96">
        <v>0.3</v>
      </c>
      <c r="R38" s="96">
        <v>191.22271921837228</v>
      </c>
      <c r="S38" s="23"/>
    </row>
    <row r="39" spans="1:19" s="14" customFormat="1" ht="23.5" x14ac:dyDescent="0.55000000000000004">
      <c r="A39" s="13"/>
      <c r="B39" s="13"/>
      <c r="C39" s="13"/>
      <c r="D39" s="13"/>
      <c r="E39" s="27"/>
      <c r="F39" s="13"/>
      <c r="H39" s="29"/>
      <c r="M39" s="13"/>
      <c r="N39" s="13"/>
      <c r="P39" s="22"/>
      <c r="Q39" s="68">
        <v>0.31</v>
      </c>
      <c r="R39" s="68">
        <v>192.82425279644173</v>
      </c>
      <c r="S39" s="23"/>
    </row>
    <row r="40" spans="1:19" s="14" customFormat="1" x14ac:dyDescent="0.35">
      <c r="A40" s="13"/>
      <c r="B40" s="13"/>
      <c r="C40" s="13"/>
      <c r="D40" s="13"/>
      <c r="E40" s="13"/>
      <c r="F40" s="13"/>
      <c r="H40" s="28"/>
      <c r="M40" s="13"/>
      <c r="N40" s="13"/>
      <c r="P40" s="22"/>
      <c r="Q40" s="96">
        <v>0.32</v>
      </c>
      <c r="R40" s="96">
        <v>194.42479399473456</v>
      </c>
      <c r="S40" s="23"/>
    </row>
    <row r="41" spans="1:19" s="14" customFormat="1" ht="15" customHeight="1" x14ac:dyDescent="0.35">
      <c r="A41" s="13"/>
      <c r="B41" s="13"/>
      <c r="C41" s="13"/>
      <c r="D41" s="13"/>
      <c r="E41" s="13"/>
      <c r="F41" s="13"/>
      <c r="H41" s="28"/>
      <c r="I41" s="13"/>
      <c r="J41" s="13"/>
      <c r="K41" s="13"/>
      <c r="L41" s="13"/>
      <c r="M41" s="13"/>
      <c r="N41" s="13"/>
      <c r="P41" s="22"/>
      <c r="Q41" s="68">
        <v>0.33</v>
      </c>
      <c r="R41" s="68">
        <v>196.02356973547776</v>
      </c>
      <c r="S41" s="23"/>
    </row>
    <row r="42" spans="1:19" s="14" customFormat="1" ht="23.5" x14ac:dyDescent="0.55000000000000004">
      <c r="A42" s="13"/>
      <c r="B42" s="13"/>
      <c r="C42" s="13"/>
      <c r="D42" s="82"/>
      <c r="E42" s="82"/>
      <c r="F42" s="13"/>
      <c r="H42" s="30"/>
      <c r="I42" s="13"/>
      <c r="J42" s="13"/>
      <c r="K42" s="13"/>
      <c r="L42" s="13"/>
      <c r="M42" s="13"/>
      <c r="N42" s="13"/>
      <c r="P42" s="22"/>
      <c r="Q42" s="96">
        <v>0.34</v>
      </c>
      <c r="R42" s="96">
        <v>197.6234171967491</v>
      </c>
      <c r="S42" s="23"/>
    </row>
    <row r="43" spans="1:19" s="14" customFormat="1" x14ac:dyDescent="0.35">
      <c r="A43" s="13"/>
      <c r="B43" s="13"/>
      <c r="C43" s="13"/>
      <c r="D43" s="13"/>
      <c r="E43" s="27"/>
      <c r="F43" s="13"/>
      <c r="H43" s="28"/>
      <c r="P43" s="22"/>
      <c r="Q43" s="68">
        <v>0.35000000000000003</v>
      </c>
      <c r="R43" s="68">
        <v>199.2266685489312</v>
      </c>
      <c r="S43" s="23"/>
    </row>
    <row r="44" spans="1:19" s="14" customFormat="1" x14ac:dyDescent="0.35">
      <c r="A44" s="13"/>
      <c r="B44" s="13"/>
      <c r="C44" s="13"/>
      <c r="D44" s="13"/>
      <c r="E44" s="27"/>
      <c r="F44" s="13"/>
      <c r="H44" s="28"/>
      <c r="P44" s="22"/>
      <c r="Q44" s="96">
        <v>0.36</v>
      </c>
      <c r="R44" s="96">
        <v>200.83075165194771</v>
      </c>
      <c r="S44" s="23"/>
    </row>
    <row r="45" spans="1:19" s="14" customFormat="1" x14ac:dyDescent="0.3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202.43731706723855</v>
      </c>
      <c r="S45" s="23"/>
    </row>
    <row r="46" spans="1:19" s="14" customFormat="1" x14ac:dyDescent="0.3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204.04955393445701</v>
      </c>
      <c r="S46" s="23"/>
    </row>
    <row r="47" spans="1:19" s="14" customFormat="1" x14ac:dyDescent="0.35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205.66921795881916</v>
      </c>
      <c r="S47" s="23"/>
    </row>
    <row r="48" spans="1:19" s="14" customFormat="1" x14ac:dyDescent="0.35">
      <c r="A48" s="13"/>
      <c r="B48" s="13"/>
      <c r="C48" s="13"/>
      <c r="D48" s="13"/>
      <c r="E48" s="13"/>
      <c r="F48" s="13"/>
      <c r="O48" s="13"/>
      <c r="P48" s="22"/>
      <c r="Q48" s="96">
        <v>0.4</v>
      </c>
      <c r="R48" s="96">
        <v>207.29283142381271</v>
      </c>
      <c r="S48" s="23"/>
    </row>
    <row r="49" spans="1:19" s="14" customFormat="1" x14ac:dyDescent="0.35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208.92382069109857</v>
      </c>
      <c r="S49" s="23"/>
    </row>
    <row r="50" spans="1:19" s="14" customFormat="1" x14ac:dyDescent="0.35">
      <c r="B50" s="13"/>
      <c r="C50" s="13"/>
      <c r="D50" s="13"/>
      <c r="E50" s="13"/>
      <c r="O50" s="13"/>
      <c r="P50" s="22"/>
      <c r="Q50" s="96">
        <v>0.42</v>
      </c>
      <c r="R50" s="96">
        <v>210.56664047339112</v>
      </c>
      <c r="S50" s="23"/>
    </row>
    <row r="51" spans="1:19" s="14" customFormat="1" x14ac:dyDescent="0.35">
      <c r="B51" s="13"/>
      <c r="C51" s="13"/>
      <c r="D51" s="13"/>
      <c r="E51" s="13"/>
      <c r="P51" s="22"/>
      <c r="Q51" s="68">
        <v>0.43</v>
      </c>
      <c r="R51" s="68">
        <v>212.22154882899369</v>
      </c>
      <c r="S51" s="23"/>
    </row>
    <row r="52" spans="1:19" s="14" customFormat="1" x14ac:dyDescent="0.35">
      <c r="B52" s="13"/>
      <c r="P52" s="22"/>
      <c r="Q52" s="96">
        <v>0.44</v>
      </c>
      <c r="R52" s="96">
        <v>213.88254918033309</v>
      </c>
      <c r="S52" s="23"/>
    </row>
    <row r="53" spans="1:19" s="14" customFormat="1" x14ac:dyDescent="0.35">
      <c r="B53" s="13"/>
      <c r="P53" s="22"/>
      <c r="Q53" s="68">
        <v>0.45</v>
      </c>
      <c r="R53" s="68">
        <v>215.55973808057763</v>
      </c>
      <c r="S53" s="23"/>
    </row>
    <row r="54" spans="1:19" s="14" customFormat="1" x14ac:dyDescent="0.35">
      <c r="P54" s="22"/>
      <c r="Q54" s="96">
        <v>0.46</v>
      </c>
      <c r="R54" s="96">
        <v>217.26438036851636</v>
      </c>
      <c r="S54" s="23"/>
    </row>
    <row r="55" spans="1:19" s="14" customFormat="1" x14ac:dyDescent="0.35">
      <c r="P55" s="22"/>
      <c r="Q55" s="68">
        <v>0.47000000000000003</v>
      </c>
      <c r="R55" s="68">
        <v>219.00331310228145</v>
      </c>
      <c r="S55" s="23"/>
    </row>
    <row r="56" spans="1:19" s="14" customFormat="1" x14ac:dyDescent="0.35">
      <c r="P56" s="22"/>
      <c r="Q56" s="96">
        <v>0.48</v>
      </c>
      <c r="R56" s="96">
        <v>220.77050366618309</v>
      </c>
      <c r="S56" s="23"/>
    </row>
    <row r="57" spans="1:19" s="14" customFormat="1" x14ac:dyDescent="0.35">
      <c r="P57" s="22"/>
      <c r="Q57" s="68">
        <v>0.49</v>
      </c>
      <c r="R57" s="68">
        <v>222.56277748717554</v>
      </c>
      <c r="S57" s="23"/>
    </row>
    <row r="58" spans="1:19" s="14" customFormat="1" x14ac:dyDescent="0.35">
      <c r="P58" s="22"/>
      <c r="Q58" s="96">
        <v>0.5</v>
      </c>
      <c r="R58" s="96">
        <v>224.37720068693164</v>
      </c>
      <c r="S58" s="23"/>
    </row>
    <row r="59" spans="1:19" s="14" customFormat="1" x14ac:dyDescent="0.35">
      <c r="P59" s="22"/>
      <c r="Q59" s="68">
        <v>0.51</v>
      </c>
      <c r="R59" s="68">
        <v>226.21423543045626</v>
      </c>
      <c r="S59" s="23"/>
    </row>
    <row r="60" spans="1:19" s="14" customFormat="1" x14ac:dyDescent="0.35">
      <c r="P60" s="22"/>
      <c r="Q60" s="96">
        <v>0.52</v>
      </c>
      <c r="R60" s="96">
        <v>228.07467504838755</v>
      </c>
      <c r="S60" s="23"/>
    </row>
    <row r="61" spans="1:19" s="14" customFormat="1" x14ac:dyDescent="0.35">
      <c r="P61" s="22"/>
      <c r="Q61" s="68">
        <v>0.53</v>
      </c>
      <c r="R61" s="68">
        <v>229.95608241084813</v>
      </c>
      <c r="S61" s="23"/>
    </row>
    <row r="62" spans="1:19" s="14" customFormat="1" x14ac:dyDescent="0.35">
      <c r="P62" s="22"/>
      <c r="Q62" s="96">
        <v>0.54</v>
      </c>
      <c r="R62" s="96">
        <v>231.85504794238369</v>
      </c>
      <c r="S62" s="23"/>
    </row>
    <row r="63" spans="1:19" s="14" customFormat="1" x14ac:dyDescent="0.35">
      <c r="P63" s="22"/>
      <c r="Q63" s="68">
        <v>0.55000000000000004</v>
      </c>
      <c r="R63" s="68">
        <v>233.76542563706971</v>
      </c>
      <c r="S63" s="23"/>
    </row>
    <row r="64" spans="1:19" s="14" customFormat="1" x14ac:dyDescent="0.35">
      <c r="P64" s="22"/>
      <c r="Q64" s="96">
        <v>0.56000000000000005</v>
      </c>
      <c r="R64" s="96">
        <v>235.69876949422218</v>
      </c>
      <c r="S64" s="23"/>
    </row>
    <row r="65" spans="16:19" s="14" customFormat="1" x14ac:dyDescent="0.35">
      <c r="P65" s="22"/>
      <c r="Q65" s="68">
        <v>0.57000000000000006</v>
      </c>
      <c r="R65" s="68">
        <v>237.67003633209981</v>
      </c>
      <c r="S65" s="23"/>
    </row>
    <row r="66" spans="16:19" s="14" customFormat="1" x14ac:dyDescent="0.35">
      <c r="P66" s="22"/>
      <c r="Q66" s="96">
        <v>0.57999999999999996</v>
      </c>
      <c r="R66" s="96">
        <v>239.68448308350236</v>
      </c>
      <c r="S66" s="23"/>
    </row>
    <row r="67" spans="16:19" s="14" customFormat="1" x14ac:dyDescent="0.35">
      <c r="P67" s="22"/>
      <c r="Q67" s="68">
        <v>0.59</v>
      </c>
      <c r="R67" s="68">
        <v>241.73440240641358</v>
      </c>
      <c r="S67" s="23"/>
    </row>
    <row r="68" spans="16:19" s="14" customFormat="1" x14ac:dyDescent="0.35">
      <c r="P68" s="22"/>
      <c r="Q68" s="96">
        <v>0.6</v>
      </c>
      <c r="R68" s="96">
        <v>243.82771679963287</v>
      </c>
      <c r="S68" s="23"/>
    </row>
    <row r="69" spans="16:19" s="14" customFormat="1" x14ac:dyDescent="0.35">
      <c r="P69" s="22"/>
      <c r="Q69" s="68">
        <v>0.61</v>
      </c>
      <c r="R69" s="68">
        <v>245.97163261829627</v>
      </c>
      <c r="S69" s="23"/>
    </row>
    <row r="70" spans="16:19" s="14" customFormat="1" x14ac:dyDescent="0.35">
      <c r="P70" s="22"/>
      <c r="Q70" s="96">
        <v>0.62</v>
      </c>
      <c r="R70" s="96">
        <v>248.16119186740681</v>
      </c>
      <c r="S70" s="23"/>
    </row>
    <row r="71" spans="16:19" s="14" customFormat="1" x14ac:dyDescent="0.35">
      <c r="P71" s="22"/>
      <c r="Q71" s="68">
        <v>0.63</v>
      </c>
      <c r="R71" s="68">
        <v>250.40014644706375</v>
      </c>
      <c r="S71" s="23"/>
    </row>
    <row r="72" spans="16:19" s="14" customFormat="1" x14ac:dyDescent="0.35">
      <c r="P72" s="22"/>
      <c r="Q72" s="96">
        <v>0.64</v>
      </c>
      <c r="R72" s="96">
        <v>252.69569142923953</v>
      </c>
      <c r="S72" s="23"/>
    </row>
    <row r="73" spans="16:19" s="14" customFormat="1" x14ac:dyDescent="0.35">
      <c r="P73" s="22"/>
      <c r="Q73" s="68">
        <v>0.65</v>
      </c>
      <c r="R73" s="68">
        <v>255.04243138326476</v>
      </c>
      <c r="S73" s="23"/>
    </row>
    <row r="74" spans="16:19" s="14" customFormat="1" x14ac:dyDescent="0.35">
      <c r="P74" s="22"/>
      <c r="Q74" s="96">
        <v>0.66</v>
      </c>
      <c r="R74" s="96">
        <v>257.44494616021956</v>
      </c>
      <c r="S74" s="23"/>
    </row>
    <row r="75" spans="16:19" s="14" customFormat="1" x14ac:dyDescent="0.35">
      <c r="P75" s="22"/>
      <c r="Q75" s="68">
        <v>0.67</v>
      </c>
      <c r="R75" s="68">
        <v>259.92049722214256</v>
      </c>
      <c r="S75" s="23"/>
    </row>
    <row r="76" spans="16:19" s="14" customFormat="1" x14ac:dyDescent="0.35">
      <c r="P76" s="22"/>
      <c r="Q76" s="96">
        <v>0.68</v>
      </c>
      <c r="R76" s="96">
        <v>262.47314083608705</v>
      </c>
      <c r="S76" s="23"/>
    </row>
    <row r="77" spans="16:19" s="14" customFormat="1" x14ac:dyDescent="0.35">
      <c r="P77" s="22"/>
      <c r="Q77" s="68">
        <v>0.69000000000000006</v>
      </c>
      <c r="R77" s="68">
        <v>265.09868154148273</v>
      </c>
      <c r="S77" s="23"/>
    </row>
    <row r="78" spans="16:19" s="14" customFormat="1" x14ac:dyDescent="0.35">
      <c r="P78" s="22"/>
      <c r="Q78" s="96">
        <v>0.70000000000000007</v>
      </c>
      <c r="R78" s="96">
        <v>267.80820628905519</v>
      </c>
      <c r="S78" s="23"/>
    </row>
    <row r="79" spans="16:19" s="14" customFormat="1" x14ac:dyDescent="0.35">
      <c r="P79" s="22"/>
      <c r="Q79" s="68">
        <v>0.71</v>
      </c>
      <c r="R79" s="68">
        <v>270.59727573477767</v>
      </c>
      <c r="S79" s="23"/>
    </row>
    <row r="80" spans="16:19" s="14" customFormat="1" x14ac:dyDescent="0.35">
      <c r="P80" s="22"/>
      <c r="Q80" s="96">
        <v>0.72</v>
      </c>
      <c r="R80" s="96">
        <v>273.47185764566279</v>
      </c>
      <c r="S80" s="23"/>
    </row>
    <row r="81" spans="16:19" s="14" customFormat="1" x14ac:dyDescent="0.35">
      <c r="P81" s="22"/>
      <c r="Q81" s="68">
        <v>0.73</v>
      </c>
      <c r="R81" s="68">
        <v>276.4627183545141</v>
      </c>
      <c r="S81" s="23"/>
    </row>
    <row r="82" spans="16:19" s="14" customFormat="1" x14ac:dyDescent="0.35">
      <c r="P82" s="22"/>
      <c r="Q82" s="96">
        <v>0.74</v>
      </c>
      <c r="R82" s="96">
        <v>279.56696284031307</v>
      </c>
      <c r="S82" s="23"/>
    </row>
    <row r="83" spans="16:19" s="14" customFormat="1" x14ac:dyDescent="0.35">
      <c r="P83" s="22"/>
      <c r="Q83" s="68">
        <v>0.75</v>
      </c>
      <c r="R83" s="68">
        <v>282.79273890160187</v>
      </c>
      <c r="S83" s="23"/>
    </row>
    <row r="84" spans="16:19" s="14" customFormat="1" x14ac:dyDescent="0.35">
      <c r="P84" s="22"/>
      <c r="Q84" s="96">
        <v>0.76</v>
      </c>
      <c r="R84" s="96">
        <v>286.15652868081719</v>
      </c>
      <c r="S84" s="23"/>
    </row>
    <row r="85" spans="16:19" s="14" customFormat="1" x14ac:dyDescent="0.35">
      <c r="P85" s="22"/>
      <c r="Q85" s="68">
        <v>0.77</v>
      </c>
      <c r="R85" s="68">
        <v>289.65098104711944</v>
      </c>
      <c r="S85" s="23"/>
    </row>
    <row r="86" spans="16:19" s="14" customFormat="1" x14ac:dyDescent="0.35">
      <c r="P86" s="22"/>
      <c r="Q86" s="96">
        <v>0.78</v>
      </c>
      <c r="R86" s="96">
        <v>293.31564179943729</v>
      </c>
      <c r="S86" s="23"/>
    </row>
    <row r="87" spans="16:19" s="14" customFormat="1" x14ac:dyDescent="0.35">
      <c r="P87" s="22"/>
      <c r="Q87" s="68">
        <v>0.79</v>
      </c>
      <c r="R87" s="68">
        <v>297.14519138631312</v>
      </c>
      <c r="S87" s="23"/>
    </row>
    <row r="88" spans="16:19" s="14" customFormat="1" x14ac:dyDescent="0.35">
      <c r="P88" s="22"/>
      <c r="Q88" s="96">
        <v>0.8</v>
      </c>
      <c r="R88" s="96">
        <v>301.17920360957407</v>
      </c>
      <c r="S88" s="23"/>
    </row>
    <row r="89" spans="16:19" s="14" customFormat="1" x14ac:dyDescent="0.35">
      <c r="P89" s="22"/>
      <c r="Q89" s="68">
        <v>0.81</v>
      </c>
      <c r="R89" s="68">
        <v>305.4525953996436</v>
      </c>
      <c r="S89" s="23"/>
    </row>
    <row r="90" spans="16:19" s="14" customFormat="1" x14ac:dyDescent="0.35">
      <c r="P90" s="22"/>
      <c r="Q90" s="96">
        <v>0.82000000000000006</v>
      </c>
      <c r="R90" s="96">
        <v>309.96980108543966</v>
      </c>
      <c r="S90" s="23"/>
    </row>
    <row r="91" spans="16:19" s="14" customFormat="1" x14ac:dyDescent="0.35">
      <c r="P91" s="22"/>
      <c r="Q91" s="68">
        <v>0.83000000000000007</v>
      </c>
      <c r="R91" s="68">
        <v>314.74471026999043</v>
      </c>
      <c r="S91" s="23"/>
    </row>
    <row r="92" spans="16:19" s="14" customFormat="1" x14ac:dyDescent="0.35">
      <c r="P92" s="22"/>
      <c r="Q92" s="96">
        <v>0.84</v>
      </c>
      <c r="R92" s="96">
        <v>319.82713120720859</v>
      </c>
      <c r="S92" s="23"/>
    </row>
    <row r="93" spans="16:19" s="14" customFormat="1" x14ac:dyDescent="0.35">
      <c r="P93" s="22"/>
      <c r="Q93" s="68">
        <v>0.85</v>
      </c>
      <c r="R93" s="68">
        <v>325.27981683470767</v>
      </c>
      <c r="S93" s="23"/>
    </row>
    <row r="94" spans="16:19" s="14" customFormat="1" x14ac:dyDescent="0.35">
      <c r="P94" s="22"/>
      <c r="Q94" s="96">
        <v>0.86</v>
      </c>
      <c r="R94" s="96">
        <v>331.16898606636232</v>
      </c>
      <c r="S94" s="23"/>
    </row>
    <row r="95" spans="16:19" s="14" customFormat="1" x14ac:dyDescent="0.35">
      <c r="P95" s="22"/>
      <c r="Q95" s="68">
        <v>0.87</v>
      </c>
      <c r="R95" s="68">
        <v>337.53797436469364</v>
      </c>
      <c r="S95" s="23"/>
    </row>
    <row r="96" spans="16:19" s="14" customFormat="1" x14ac:dyDescent="0.35">
      <c r="P96" s="22"/>
      <c r="Q96" s="96">
        <v>0.88</v>
      </c>
      <c r="R96" s="96">
        <v>344.47681482193457</v>
      </c>
      <c r="S96" s="23"/>
    </row>
    <row r="97" spans="16:19" s="14" customFormat="1" x14ac:dyDescent="0.35">
      <c r="P97" s="22"/>
      <c r="Q97" s="68">
        <v>0.89</v>
      </c>
      <c r="R97" s="68">
        <v>352.11719072190687</v>
      </c>
      <c r="S97" s="23"/>
    </row>
    <row r="98" spans="16:19" s="14" customFormat="1" x14ac:dyDescent="0.35">
      <c r="P98" s="22"/>
      <c r="Q98" s="96">
        <v>0.9</v>
      </c>
      <c r="R98" s="96">
        <v>360.61293477598468</v>
      </c>
      <c r="S98" s="23"/>
    </row>
    <row r="99" spans="16:19" s="14" customFormat="1" x14ac:dyDescent="0.35">
      <c r="P99" s="22"/>
      <c r="Q99" s="68">
        <v>0.91</v>
      </c>
      <c r="R99" s="68">
        <v>370.11176755179281</v>
      </c>
      <c r="S99" s="23"/>
    </row>
    <row r="100" spans="16:19" s="14" customFormat="1" x14ac:dyDescent="0.35">
      <c r="P100" s="22"/>
      <c r="Q100" s="96">
        <v>0.92</v>
      </c>
      <c r="R100" s="96">
        <v>380.93874749668794</v>
      </c>
      <c r="S100" s="23"/>
    </row>
    <row r="101" spans="16:19" s="14" customFormat="1" x14ac:dyDescent="0.35">
      <c r="P101" s="22"/>
      <c r="Q101" s="68">
        <v>0.93</v>
      </c>
      <c r="R101" s="68">
        <v>393.50668862831634</v>
      </c>
      <c r="S101" s="23"/>
    </row>
    <row r="102" spans="16:19" s="14" customFormat="1" x14ac:dyDescent="0.35">
      <c r="P102" s="22"/>
      <c r="Q102" s="96">
        <v>0.94000000000000006</v>
      </c>
      <c r="R102" s="96">
        <v>408.45350504493945</v>
      </c>
      <c r="S102" s="23"/>
    </row>
    <row r="103" spans="16:19" s="14" customFormat="1" x14ac:dyDescent="0.35">
      <c r="P103" s="22"/>
      <c r="Q103" s="68">
        <v>0.95000000000000007</v>
      </c>
      <c r="R103" s="68">
        <v>426.59829847800307</v>
      </c>
      <c r="S103" s="23"/>
    </row>
    <row r="104" spans="16:19" s="14" customFormat="1" x14ac:dyDescent="0.35">
      <c r="P104" s="22"/>
      <c r="Q104" s="96">
        <v>0.96</v>
      </c>
      <c r="R104" s="96">
        <v>449.94338996554092</v>
      </c>
      <c r="S104" s="23"/>
    </row>
    <row r="105" spans="16:19" s="14" customFormat="1" x14ac:dyDescent="0.35">
      <c r="P105" s="22"/>
      <c r="Q105" s="68">
        <v>0.97</v>
      </c>
      <c r="R105" s="68">
        <v>481.82637221290076</v>
      </c>
      <c r="S105" s="23"/>
    </row>
    <row r="106" spans="16:19" s="14" customFormat="1" x14ac:dyDescent="0.35">
      <c r="P106" s="22"/>
      <c r="Q106" s="96">
        <v>0.98</v>
      </c>
      <c r="R106" s="96">
        <v>530.97522899782984</v>
      </c>
      <c r="S106" s="23"/>
    </row>
    <row r="107" spans="16:19" s="14" customFormat="1" x14ac:dyDescent="0.35">
      <c r="P107" s="22"/>
      <c r="Q107" s="68">
        <v>0.99</v>
      </c>
      <c r="R107" s="68">
        <v>629.51014368315384</v>
      </c>
      <c r="S107" s="23"/>
    </row>
    <row r="108" spans="16:19" s="14" customFormat="1" x14ac:dyDescent="0.35">
      <c r="P108" s="24"/>
      <c r="Q108" s="25"/>
      <c r="R108" s="25"/>
      <c r="S108" s="26"/>
    </row>
    <row r="109" spans="16:19" s="14" customFormat="1" x14ac:dyDescent="0.35"/>
    <row r="110" spans="16:19" s="14" customFormat="1" x14ac:dyDescent="0.35"/>
    <row r="111" spans="16:19" s="14" customFormat="1" x14ac:dyDescent="0.35"/>
    <row r="112" spans="16:19" s="14" customFormat="1" x14ac:dyDescent="0.35"/>
    <row r="113" s="14" customFormat="1" x14ac:dyDescent="0.35"/>
    <row r="114" s="14" customFormat="1" x14ac:dyDescent="0.35"/>
    <row r="115" s="14" customFormat="1" x14ac:dyDescent="0.35"/>
    <row r="116" s="14" customFormat="1" x14ac:dyDescent="0.35"/>
    <row r="117" s="14" customFormat="1" x14ac:dyDescent="0.35"/>
    <row r="118" s="14" customFormat="1" x14ac:dyDescent="0.35"/>
    <row r="119" s="14" customFormat="1" x14ac:dyDescent="0.35"/>
    <row r="120" s="14" customFormat="1" x14ac:dyDescent="0.35"/>
    <row r="121" s="14" customFormat="1" x14ac:dyDescent="0.35"/>
    <row r="122" s="14" customFormat="1" x14ac:dyDescent="0.35"/>
    <row r="123" s="14" customFormat="1" x14ac:dyDescent="0.35"/>
    <row r="124" s="14" customFormat="1" x14ac:dyDescent="0.35"/>
    <row r="125" s="14" customFormat="1" x14ac:dyDescent="0.35"/>
    <row r="126" s="14" customFormat="1" x14ac:dyDescent="0.35"/>
    <row r="127" s="14" customFormat="1" x14ac:dyDescent="0.35"/>
    <row r="128" s="14" customFormat="1" x14ac:dyDescent="0.35"/>
    <row r="129" spans="18:18" s="14" customFormat="1" x14ac:dyDescent="0.35"/>
    <row r="130" spans="18:18" s="14" customFormat="1" x14ac:dyDescent="0.35"/>
    <row r="131" spans="18:18" s="14" customFormat="1" x14ac:dyDescent="0.35">
      <c r="R131" s="19"/>
    </row>
    <row r="132" spans="18:18" s="14" customFormat="1" x14ac:dyDescent="0.35"/>
    <row r="133" spans="18:18" s="14" customFormat="1" x14ac:dyDescent="0.35"/>
    <row r="134" spans="18:18" s="14" customFormat="1" x14ac:dyDescent="0.35"/>
    <row r="135" spans="18:18" s="14" customFormat="1" x14ac:dyDescent="0.35"/>
    <row r="136" spans="18:18" s="14" customFormat="1" x14ac:dyDescent="0.35"/>
    <row r="137" spans="18:18" s="14" customFormat="1" x14ac:dyDescent="0.35"/>
    <row r="138" spans="18:18" s="14" customFormat="1" x14ac:dyDescent="0.35"/>
    <row r="139" spans="18:18" s="14" customFormat="1" x14ac:dyDescent="0.35"/>
    <row r="140" spans="18:18" s="14" customFormat="1" x14ac:dyDescent="0.35"/>
    <row r="141" spans="18:18" s="14" customFormat="1" x14ac:dyDescent="0.35"/>
    <row r="142" spans="18:18" s="14" customFormat="1" x14ac:dyDescent="0.35"/>
    <row r="143" spans="18:18" s="14" customFormat="1" x14ac:dyDescent="0.35"/>
    <row r="144" spans="18:18" s="14" customFormat="1" x14ac:dyDescent="0.35"/>
    <row r="145" s="14" customFormat="1" x14ac:dyDescent="0.35"/>
    <row r="146" s="14" customFormat="1" x14ac:dyDescent="0.35"/>
    <row r="147" s="14" customFormat="1" x14ac:dyDescent="0.35"/>
    <row r="148" s="14" customFormat="1" x14ac:dyDescent="0.35"/>
    <row r="149" s="14" customFormat="1" x14ac:dyDescent="0.35"/>
    <row r="150" s="14" customFormat="1" x14ac:dyDescent="0.35"/>
    <row r="151" s="14" customFormat="1" x14ac:dyDescent="0.35"/>
    <row r="152" s="14" customFormat="1" x14ac:dyDescent="0.35"/>
    <row r="153" s="14" customFormat="1" x14ac:dyDescent="0.35"/>
    <row r="154" s="14" customFormat="1" x14ac:dyDescent="0.35"/>
    <row r="155" s="14" customFormat="1" x14ac:dyDescent="0.35"/>
    <row r="156" s="14" customFormat="1" x14ac:dyDescent="0.35"/>
    <row r="157" s="14" customFormat="1" x14ac:dyDescent="0.35"/>
    <row r="158" s="14" customFormat="1" x14ac:dyDescent="0.35"/>
    <row r="159" s="14" customFormat="1" x14ac:dyDescent="0.35"/>
    <row r="160" s="14" customFormat="1" x14ac:dyDescent="0.35"/>
    <row r="161" s="14" customFormat="1" x14ac:dyDescent="0.35"/>
    <row r="162" s="14" customFormat="1" x14ac:dyDescent="0.35"/>
    <row r="163" s="14" customFormat="1" x14ac:dyDescent="0.35"/>
    <row r="164" s="14" customFormat="1" x14ac:dyDescent="0.35"/>
    <row r="165" s="14" customFormat="1" x14ac:dyDescent="0.35"/>
    <row r="166" s="14" customFormat="1" x14ac:dyDescent="0.35"/>
    <row r="167" s="14" customFormat="1" x14ac:dyDescent="0.35"/>
    <row r="168" s="14" customFormat="1" x14ac:dyDescent="0.35"/>
    <row r="169" s="14" customFormat="1" x14ac:dyDescent="0.35"/>
    <row r="170" s="14" customFormat="1" x14ac:dyDescent="0.35"/>
    <row r="171" s="14" customFormat="1" x14ac:dyDescent="0.35"/>
    <row r="172" s="14" customFormat="1" x14ac:dyDescent="0.35"/>
    <row r="173" s="14" customFormat="1" x14ac:dyDescent="0.35"/>
    <row r="174" s="14" customFormat="1" x14ac:dyDescent="0.35"/>
    <row r="175" s="14" customFormat="1" x14ac:dyDescent="0.35"/>
    <row r="176" s="14" customFormat="1" x14ac:dyDescent="0.35"/>
    <row r="177" s="14" customFormat="1" x14ac:dyDescent="0.35"/>
    <row r="178" s="14" customFormat="1" x14ac:dyDescent="0.35"/>
    <row r="179" s="14" customFormat="1" x14ac:dyDescent="0.35"/>
    <row r="180" s="14" customFormat="1" x14ac:dyDescent="0.35"/>
    <row r="181" s="14" customFormat="1" x14ac:dyDescent="0.35"/>
    <row r="182" s="14" customFormat="1" x14ac:dyDescent="0.35"/>
    <row r="183" s="14" customFormat="1" x14ac:dyDescent="0.35"/>
    <row r="184" s="14" customFormat="1" x14ac:dyDescent="0.35"/>
    <row r="185" s="14" customFormat="1" x14ac:dyDescent="0.35"/>
    <row r="186" s="14" customFormat="1" x14ac:dyDescent="0.35"/>
    <row r="187" s="14" customFormat="1" x14ac:dyDescent="0.35"/>
    <row r="188" s="14" customFormat="1" x14ac:dyDescent="0.35"/>
    <row r="189" s="14" customFormat="1" x14ac:dyDescent="0.35"/>
    <row r="190" s="14" customFormat="1" x14ac:dyDescent="0.35"/>
    <row r="191" s="14" customFormat="1" x14ac:dyDescent="0.35"/>
    <row r="192" s="14" customFormat="1" x14ac:dyDescent="0.35"/>
    <row r="193" s="14" customFormat="1" x14ac:dyDescent="0.35"/>
    <row r="194" s="14" customFormat="1" x14ac:dyDescent="0.35"/>
    <row r="195" s="14" customFormat="1" x14ac:dyDescent="0.35"/>
    <row r="196" s="14" customFormat="1" x14ac:dyDescent="0.35"/>
    <row r="197" s="14" customFormat="1" x14ac:dyDescent="0.35"/>
    <row r="198" s="14" customFormat="1" x14ac:dyDescent="0.35"/>
    <row r="199" s="14" customFormat="1" x14ac:dyDescent="0.35"/>
    <row r="200" s="14" customFormat="1" x14ac:dyDescent="0.35"/>
    <row r="201" s="14" customFormat="1" x14ac:dyDescent="0.35"/>
    <row r="202" s="14" customFormat="1" x14ac:dyDescent="0.35"/>
    <row r="203" s="14" customFormat="1" x14ac:dyDescent="0.35"/>
    <row r="204" s="14" customFormat="1" x14ac:dyDescent="0.35"/>
    <row r="205" s="14" customFormat="1" x14ac:dyDescent="0.35"/>
    <row r="206" s="14" customFormat="1" x14ac:dyDescent="0.35"/>
    <row r="207" s="14" customFormat="1" x14ac:dyDescent="0.35"/>
    <row r="208" s="14" customFormat="1" x14ac:dyDescent="0.35"/>
    <row r="209" spans="2:19" s="14" customFormat="1" x14ac:dyDescent="0.35"/>
    <row r="210" spans="2:19" s="14" customFormat="1" x14ac:dyDescent="0.35"/>
    <row r="211" spans="2:19" s="14" customFormat="1" x14ac:dyDescent="0.35"/>
    <row r="212" spans="2:19" s="14" customFormat="1" x14ac:dyDescent="0.35"/>
    <row r="213" spans="2:19" s="14" customFormat="1" x14ac:dyDescent="0.35"/>
    <row r="214" spans="2:19" s="14" customFormat="1" x14ac:dyDescent="0.35"/>
    <row r="215" spans="2:19" s="14" customFormat="1" x14ac:dyDescent="0.35"/>
    <row r="216" spans="2:19" s="14" customFormat="1" x14ac:dyDescent="0.35"/>
    <row r="217" spans="2:19" s="14" customFormat="1" x14ac:dyDescent="0.35"/>
    <row r="218" spans="2:19" s="14" customFormat="1" x14ac:dyDescent="0.35"/>
    <row r="219" spans="2:19" s="14" customFormat="1" x14ac:dyDescent="0.35"/>
    <row r="220" spans="2:19" s="14" customFormat="1" x14ac:dyDescent="0.35"/>
    <row r="221" spans="2:19" s="14" customFormat="1" x14ac:dyDescent="0.35"/>
    <row r="222" spans="2:19" s="14" customFormat="1" x14ac:dyDescent="0.35"/>
    <row r="223" spans="2:19" x14ac:dyDescent="0.3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3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3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35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35">
      <c r="G227" s="14"/>
      <c r="H227" s="14"/>
      <c r="O227" s="14"/>
      <c r="P227" s="14"/>
      <c r="Q227" s="14"/>
      <c r="R227" s="14"/>
      <c r="S227" s="14"/>
    </row>
    <row r="228" spans="2:19" x14ac:dyDescent="0.35">
      <c r="G228" s="14"/>
      <c r="H228" s="14"/>
      <c r="O228" s="14"/>
      <c r="P228" s="14"/>
      <c r="Q228" s="14"/>
      <c r="R228" s="14"/>
      <c r="S228" s="14"/>
    </row>
    <row r="229" spans="2:19" x14ac:dyDescent="0.35">
      <c r="G229" s="14"/>
      <c r="O229" s="14"/>
      <c r="P229" s="14"/>
      <c r="Q229" s="14"/>
      <c r="R229" s="14"/>
      <c r="S229" s="14"/>
    </row>
    <row r="230" spans="2:19" x14ac:dyDescent="0.35">
      <c r="G230" s="14"/>
      <c r="O230" s="14"/>
      <c r="P230" s="14"/>
      <c r="Q230" s="14"/>
      <c r="R230" s="14"/>
      <c r="S230" s="14"/>
    </row>
    <row r="231" spans="2:19" x14ac:dyDescent="0.35">
      <c r="G231" s="14"/>
      <c r="O231" s="14"/>
      <c r="P231" s="14"/>
      <c r="Q231" s="14"/>
      <c r="R231" s="14"/>
      <c r="S231" s="14"/>
    </row>
    <row r="232" spans="2:19" x14ac:dyDescent="0.35">
      <c r="O232" s="14"/>
      <c r="P232" s="14"/>
      <c r="Q232" s="14"/>
      <c r="R232" s="14"/>
      <c r="S232" s="14"/>
    </row>
    <row r="233" spans="2:19" x14ac:dyDescent="0.35">
      <c r="O233" s="14"/>
      <c r="P233" s="14"/>
      <c r="Q233" s="14"/>
      <c r="R233" s="14"/>
      <c r="S233" s="14"/>
    </row>
    <row r="234" spans="2:19" x14ac:dyDescent="0.35">
      <c r="O234" s="14"/>
      <c r="P234" s="14"/>
      <c r="Q234" s="14"/>
      <c r="R234" s="14"/>
      <c r="S234" s="14"/>
    </row>
    <row r="235" spans="2:19" x14ac:dyDescent="0.35">
      <c r="P235" s="14"/>
      <c r="Q235" s="14"/>
      <c r="R235" s="14"/>
      <c r="S235" s="14"/>
    </row>
    <row r="236" spans="2:19" x14ac:dyDescent="0.35">
      <c r="P236" s="14"/>
      <c r="Q236" s="14"/>
      <c r="R236" s="14"/>
      <c r="S236" s="14"/>
    </row>
    <row r="237" spans="2:19" x14ac:dyDescent="0.35">
      <c r="P237" s="14"/>
      <c r="Q237" s="14"/>
      <c r="R237" s="14"/>
      <c r="S237" s="14"/>
    </row>
    <row r="238" spans="2:19" x14ac:dyDescent="0.35">
      <c r="P238" s="14"/>
      <c r="Q238" s="14"/>
      <c r="R238" s="14"/>
      <c r="S238" s="14"/>
    </row>
    <row r="239" spans="2:19" x14ac:dyDescent="0.35">
      <c r="P239" s="14"/>
      <c r="Q239" s="14"/>
      <c r="R239" s="14"/>
      <c r="S239" s="14"/>
    </row>
    <row r="240" spans="2:19" x14ac:dyDescent="0.35">
      <c r="P240" s="14"/>
      <c r="Q240" s="14"/>
      <c r="R240" s="14"/>
      <c r="S240" s="14"/>
    </row>
    <row r="241" spans="16:19" x14ac:dyDescent="0.35">
      <c r="P241" s="14"/>
      <c r="Q241" s="14"/>
      <c r="R241" s="14"/>
      <c r="S241" s="14"/>
    </row>
    <row r="242" spans="16:19" x14ac:dyDescent="0.35">
      <c r="P242" s="14"/>
      <c r="Q242" s="14"/>
      <c r="R242" s="14"/>
      <c r="S242" s="14"/>
    </row>
    <row r="243" spans="16:19" x14ac:dyDescent="0.35">
      <c r="P243" s="14"/>
      <c r="Q243" s="14"/>
      <c r="R243" s="14"/>
      <c r="S243" s="14"/>
    </row>
    <row r="244" spans="16:19" x14ac:dyDescent="0.35">
      <c r="P244" s="14"/>
      <c r="Q244" s="14"/>
      <c r="R244" s="14"/>
      <c r="S244" s="14"/>
    </row>
    <row r="245" spans="16:19" x14ac:dyDescent="0.35">
      <c r="P245" s="14"/>
      <c r="Q245" s="14"/>
      <c r="R245" s="14"/>
      <c r="S245" s="14"/>
    </row>
    <row r="246" spans="16:19" x14ac:dyDescent="0.35">
      <c r="P246" s="14"/>
      <c r="Q246" s="14"/>
      <c r="R246" s="14"/>
      <c r="S246" s="14"/>
    </row>
    <row r="247" spans="16:19" x14ac:dyDescent="0.35">
      <c r="P247" s="14"/>
      <c r="Q247" s="14"/>
      <c r="R247" s="14"/>
      <c r="S247" s="14"/>
    </row>
    <row r="248" spans="16:19" x14ac:dyDescent="0.35">
      <c r="P248" s="14"/>
      <c r="Q248" s="14"/>
      <c r="R248" s="14"/>
      <c r="S248" s="14"/>
    </row>
    <row r="249" spans="16:19" x14ac:dyDescent="0.35">
      <c r="P249" s="14"/>
      <c r="Q249" s="14"/>
      <c r="R249" s="14"/>
      <c r="S249" s="14"/>
    </row>
    <row r="250" spans="16:19" x14ac:dyDescent="0.35">
      <c r="P250" s="14"/>
      <c r="Q250" s="14"/>
      <c r="R250" s="14"/>
      <c r="S250" s="14"/>
    </row>
    <row r="251" spans="16:19" x14ac:dyDescent="0.35">
      <c r="P251" s="14"/>
      <c r="Q251" s="14"/>
      <c r="R251" s="14"/>
      <c r="S251" s="14"/>
    </row>
    <row r="252" spans="16:19" x14ac:dyDescent="0.35">
      <c r="P252" s="14"/>
      <c r="Q252" s="14"/>
      <c r="R252" s="14"/>
      <c r="S252" s="14"/>
    </row>
    <row r="253" spans="16:19" x14ac:dyDescent="0.35">
      <c r="P253" s="14"/>
      <c r="Q253" s="14"/>
      <c r="R253" s="14"/>
      <c r="S253" s="14"/>
    </row>
    <row r="254" spans="16:19" x14ac:dyDescent="0.35">
      <c r="P254" s="14"/>
      <c r="Q254" s="14"/>
      <c r="R254" s="14"/>
      <c r="S254" s="14"/>
    </row>
    <row r="255" spans="16:19" x14ac:dyDescent="0.35">
      <c r="P255" s="14"/>
      <c r="Q255" s="14"/>
      <c r="R255" s="14"/>
      <c r="S255" s="14"/>
    </row>
    <row r="256" spans="16:19" x14ac:dyDescent="0.35">
      <c r="P256" s="14"/>
      <c r="Q256" s="14"/>
      <c r="R256" s="14"/>
      <c r="S256" s="14"/>
    </row>
    <row r="257" spans="16:19" x14ac:dyDescent="0.35">
      <c r="P257" s="14"/>
      <c r="Q257" s="14"/>
      <c r="R257" s="14"/>
      <c r="S257" s="14"/>
    </row>
    <row r="258" spans="16:19" x14ac:dyDescent="0.35">
      <c r="P258" s="14"/>
      <c r="Q258" s="14"/>
      <c r="R258" s="14"/>
      <c r="S258" s="14"/>
    </row>
    <row r="259" spans="16:19" x14ac:dyDescent="0.35">
      <c r="P259" s="14"/>
      <c r="Q259" s="14"/>
      <c r="R259" s="14"/>
      <c r="S259" s="14"/>
    </row>
    <row r="260" spans="16:19" x14ac:dyDescent="0.35">
      <c r="P260" s="14"/>
      <c r="Q260" s="14"/>
      <c r="R260" s="14"/>
      <c r="S260" s="14"/>
    </row>
    <row r="261" spans="16:19" x14ac:dyDescent="0.35">
      <c r="P261" s="14"/>
      <c r="Q261" s="14"/>
      <c r="R261" s="14"/>
      <c r="S261" s="14"/>
    </row>
    <row r="262" spans="16:19" x14ac:dyDescent="0.35">
      <c r="P262" s="14"/>
      <c r="Q262" s="14"/>
      <c r="R262" s="14"/>
      <c r="S262" s="14"/>
    </row>
    <row r="263" spans="16:19" x14ac:dyDescent="0.35">
      <c r="P263" s="14"/>
      <c r="Q263" s="14"/>
      <c r="R263" s="14"/>
      <c r="S263" s="14"/>
    </row>
    <row r="264" spans="16:19" x14ac:dyDescent="0.35">
      <c r="P264" s="14"/>
      <c r="Q264" s="14"/>
      <c r="R264" s="14"/>
      <c r="S264" s="14"/>
    </row>
    <row r="265" spans="16:19" x14ac:dyDescent="0.35">
      <c r="P265" s="14"/>
      <c r="Q265" s="14"/>
      <c r="R265" s="14"/>
      <c r="S265" s="14"/>
    </row>
    <row r="266" spans="16:19" x14ac:dyDescent="0.35">
      <c r="P266" s="14"/>
      <c r="Q266" s="14"/>
      <c r="R266" s="14"/>
      <c r="S266" s="14"/>
    </row>
    <row r="267" spans="16:19" x14ac:dyDescent="0.35">
      <c r="P267" s="14"/>
      <c r="Q267" s="14"/>
      <c r="R267" s="14"/>
      <c r="S267" s="14"/>
    </row>
    <row r="268" spans="16:19" x14ac:dyDescent="0.35">
      <c r="P268" s="14"/>
      <c r="Q268" s="14"/>
      <c r="R268" s="14"/>
      <c r="S268" s="14"/>
    </row>
    <row r="269" spans="16:19" x14ac:dyDescent="0.35">
      <c r="P269" s="14"/>
      <c r="Q269" s="14"/>
      <c r="R269" s="14"/>
      <c r="S269" s="14"/>
    </row>
    <row r="270" spans="16:19" x14ac:dyDescent="0.35">
      <c r="P270" s="14"/>
      <c r="Q270" s="14"/>
      <c r="R270" s="14"/>
      <c r="S270" s="14"/>
    </row>
    <row r="271" spans="16:19" x14ac:dyDescent="0.35">
      <c r="P271" s="14"/>
      <c r="Q271" s="14"/>
      <c r="R271" s="14"/>
      <c r="S271" s="14"/>
    </row>
    <row r="272" spans="16:19" x14ac:dyDescent="0.35">
      <c r="P272" s="14"/>
      <c r="Q272" s="14"/>
      <c r="R272" s="14"/>
      <c r="S272" s="14"/>
    </row>
    <row r="273" spans="16:19" x14ac:dyDescent="0.35">
      <c r="P273" s="14"/>
      <c r="Q273" s="14"/>
      <c r="R273" s="14"/>
      <c r="S273" s="14"/>
    </row>
    <row r="274" spans="16:19" x14ac:dyDescent="0.35">
      <c r="P274" s="14"/>
      <c r="Q274" s="14"/>
      <c r="R274" s="14"/>
      <c r="S274" s="14"/>
    </row>
    <row r="275" spans="16:19" x14ac:dyDescent="0.35">
      <c r="P275" s="14"/>
      <c r="Q275" s="14"/>
      <c r="R275" s="14"/>
      <c r="S275" s="14"/>
    </row>
    <row r="276" spans="16:19" x14ac:dyDescent="0.35">
      <c r="P276" s="14"/>
      <c r="Q276" s="14"/>
      <c r="R276" s="14"/>
      <c r="S276" s="14"/>
    </row>
    <row r="277" spans="16:19" x14ac:dyDescent="0.35">
      <c r="P277" s="14"/>
      <c r="Q277" s="14"/>
      <c r="R277" s="14"/>
      <c r="S277" s="14"/>
    </row>
    <row r="278" spans="16:19" x14ac:dyDescent="0.35">
      <c r="P278" s="14"/>
      <c r="Q278" s="14"/>
      <c r="R278" s="14"/>
      <c r="S278" s="14"/>
    </row>
    <row r="279" spans="16:19" x14ac:dyDescent="0.35">
      <c r="P279" s="14"/>
      <c r="Q279" s="14"/>
      <c r="R279" s="14"/>
      <c r="S279" s="14"/>
    </row>
    <row r="280" spans="16:19" x14ac:dyDescent="0.35">
      <c r="P280" s="14"/>
      <c r="Q280" s="14"/>
      <c r="R280" s="14"/>
      <c r="S280" s="14"/>
    </row>
    <row r="281" spans="16:19" x14ac:dyDescent="0.35">
      <c r="P281" s="14"/>
      <c r="Q281" s="14"/>
      <c r="R281" s="14"/>
      <c r="S281" s="14"/>
    </row>
    <row r="282" spans="16:19" x14ac:dyDescent="0.35">
      <c r="P282" s="14"/>
      <c r="Q282" s="14"/>
      <c r="R282" s="14"/>
      <c r="S282" s="14"/>
    </row>
    <row r="283" spans="16:19" x14ac:dyDescent="0.35">
      <c r="P283" s="14"/>
      <c r="Q283" s="14"/>
      <c r="R283" s="14"/>
      <c r="S283" s="14"/>
    </row>
    <row r="284" spans="16:19" x14ac:dyDescent="0.35">
      <c r="P284" s="14"/>
      <c r="Q284" s="14"/>
      <c r="R284" s="14"/>
      <c r="S284" s="14"/>
    </row>
    <row r="285" spans="16:19" x14ac:dyDescent="0.35">
      <c r="P285" s="14"/>
      <c r="Q285" s="14"/>
      <c r="R285" s="14"/>
      <c r="S285" s="14"/>
    </row>
    <row r="286" spans="16:19" x14ac:dyDescent="0.35">
      <c r="P286" s="14"/>
      <c r="Q286" s="14"/>
      <c r="R286" s="14"/>
      <c r="S286" s="14"/>
    </row>
    <row r="287" spans="16:19" x14ac:dyDescent="0.35">
      <c r="P287" s="14"/>
      <c r="Q287" s="14"/>
      <c r="R287" s="14"/>
      <c r="S287" s="14"/>
    </row>
    <row r="288" spans="16:19" x14ac:dyDescent="0.35">
      <c r="P288" s="14"/>
      <c r="Q288" s="14"/>
      <c r="R288" s="14"/>
      <c r="S288" s="14"/>
    </row>
    <row r="289" spans="16:19" x14ac:dyDescent="0.35">
      <c r="P289" s="14"/>
      <c r="Q289" s="14"/>
      <c r="R289" s="14"/>
      <c r="S289" s="14"/>
    </row>
    <row r="290" spans="16:19" x14ac:dyDescent="0.35">
      <c r="P290" s="14"/>
      <c r="Q290" s="14"/>
      <c r="R290" s="14"/>
      <c r="S290" s="14"/>
    </row>
    <row r="291" spans="16:19" x14ac:dyDescent="0.35">
      <c r="P291" s="14"/>
      <c r="Q291" s="14"/>
      <c r="R291" s="14"/>
      <c r="S291" s="14"/>
    </row>
    <row r="292" spans="16:19" x14ac:dyDescent="0.35">
      <c r="P292" s="14"/>
      <c r="Q292" s="14"/>
      <c r="R292" s="14"/>
      <c r="S292" s="14"/>
    </row>
    <row r="293" spans="16:19" x14ac:dyDescent="0.35">
      <c r="P293" s="14"/>
      <c r="Q293" s="14"/>
      <c r="R293" s="14"/>
      <c r="S293" s="14"/>
    </row>
    <row r="294" spans="16:19" x14ac:dyDescent="0.35">
      <c r="P294" s="14"/>
      <c r="Q294" s="14"/>
      <c r="R294" s="14"/>
      <c r="S294" s="14"/>
    </row>
    <row r="295" spans="16:19" x14ac:dyDescent="0.35">
      <c r="P295" s="14"/>
      <c r="Q295" s="14"/>
      <c r="R295" s="14"/>
      <c r="S295" s="14"/>
    </row>
    <row r="296" spans="16:19" x14ac:dyDescent="0.35">
      <c r="P296" s="14"/>
      <c r="Q296" s="14"/>
      <c r="R296" s="14"/>
      <c r="S296" s="14"/>
    </row>
    <row r="297" spans="16:19" x14ac:dyDescent="0.35">
      <c r="P297" s="14"/>
      <c r="Q297" s="14"/>
      <c r="R297" s="14"/>
      <c r="S297" s="14"/>
    </row>
    <row r="298" spans="16:19" x14ac:dyDescent="0.35">
      <c r="P298" s="14"/>
      <c r="Q298" s="14"/>
      <c r="R298" s="14"/>
      <c r="S298" s="14"/>
    </row>
    <row r="299" spans="16:19" x14ac:dyDescent="0.35">
      <c r="P299" s="14"/>
      <c r="Q299" s="14"/>
      <c r="R299" s="14"/>
      <c r="S299" s="14"/>
    </row>
    <row r="300" spans="16:19" x14ac:dyDescent="0.35">
      <c r="P300" s="14"/>
      <c r="Q300" s="14"/>
      <c r="R300" s="14"/>
      <c r="S300" s="14"/>
    </row>
    <row r="301" spans="16:19" x14ac:dyDescent="0.35">
      <c r="P301" s="14"/>
      <c r="Q301" s="14"/>
      <c r="R301" s="14"/>
      <c r="S301" s="14"/>
    </row>
    <row r="302" spans="16:19" x14ac:dyDescent="0.35">
      <c r="P302" s="14"/>
      <c r="Q302" s="14"/>
      <c r="R302" s="14"/>
      <c r="S302" s="14"/>
    </row>
    <row r="303" spans="16:19" x14ac:dyDescent="0.35">
      <c r="P303" s="14"/>
      <c r="Q303" s="14"/>
      <c r="R303" s="14"/>
      <c r="S303" s="14"/>
    </row>
    <row r="304" spans="16:19" x14ac:dyDescent="0.35">
      <c r="P304" s="14"/>
      <c r="Q304" s="14"/>
      <c r="R304" s="14"/>
      <c r="S304" s="14"/>
    </row>
    <row r="305" spans="16:19" x14ac:dyDescent="0.35">
      <c r="P305" s="14"/>
      <c r="Q305" s="14"/>
      <c r="R305" s="14"/>
      <c r="S305" s="14"/>
    </row>
    <row r="306" spans="16:19" x14ac:dyDescent="0.35">
      <c r="P306" s="14"/>
      <c r="Q306" s="14"/>
      <c r="R306" s="14"/>
      <c r="S306" s="14"/>
    </row>
    <row r="307" spans="16:19" x14ac:dyDescent="0.35">
      <c r="P307" s="14"/>
      <c r="Q307" s="14"/>
      <c r="R307" s="14"/>
      <c r="S307" s="14"/>
    </row>
    <row r="308" spans="16:19" x14ac:dyDescent="0.35">
      <c r="P308" s="14"/>
      <c r="Q308" s="14"/>
      <c r="R308" s="14"/>
      <c r="S308" s="14"/>
    </row>
    <row r="309" spans="16:19" x14ac:dyDescent="0.35">
      <c r="P309" s="14"/>
      <c r="Q309" s="14"/>
      <c r="R309" s="14"/>
      <c r="S309" s="14"/>
    </row>
    <row r="310" spans="16:19" x14ac:dyDescent="0.35">
      <c r="P310" s="14"/>
      <c r="Q310" s="14"/>
      <c r="R310" s="14"/>
      <c r="S310" s="14"/>
    </row>
    <row r="311" spans="16:19" x14ac:dyDescent="0.35">
      <c r="P311" s="14"/>
      <c r="Q311" s="14"/>
      <c r="R311" s="14"/>
      <c r="S311" s="14"/>
    </row>
    <row r="312" spans="16:19" x14ac:dyDescent="0.35">
      <c r="P312" s="14"/>
      <c r="Q312" s="14"/>
      <c r="R312" s="14"/>
      <c r="S312" s="14"/>
    </row>
    <row r="313" spans="16:19" x14ac:dyDescent="0.35">
      <c r="P313" s="14"/>
      <c r="Q313" s="14"/>
      <c r="R313" s="14"/>
      <c r="S313" s="14"/>
    </row>
    <row r="314" spans="16:19" x14ac:dyDescent="0.35">
      <c r="P314" s="14"/>
      <c r="Q314" s="14"/>
      <c r="R314" s="14"/>
      <c r="S314" s="14"/>
    </row>
    <row r="315" spans="16:19" x14ac:dyDescent="0.35">
      <c r="P315" s="14"/>
      <c r="Q315" s="14"/>
      <c r="R315" s="14"/>
      <c r="S315" s="14"/>
    </row>
    <row r="316" spans="16:19" x14ac:dyDescent="0.35">
      <c r="P316" s="14"/>
      <c r="Q316" s="14"/>
      <c r="R316" s="14"/>
      <c r="S316" s="14"/>
    </row>
    <row r="317" spans="16:19" x14ac:dyDescent="0.35">
      <c r="P317" s="14"/>
      <c r="Q317" s="14"/>
      <c r="R317" s="14"/>
      <c r="S317" s="14"/>
    </row>
    <row r="318" spans="16:19" x14ac:dyDescent="0.35">
      <c r="Q318" s="14"/>
      <c r="R318" s="14"/>
      <c r="S318" s="14"/>
    </row>
    <row r="319" spans="16:19" x14ac:dyDescent="0.35">
      <c r="Q319" s="14"/>
      <c r="R319" s="14"/>
      <c r="S319" s="14"/>
    </row>
    <row r="320" spans="16:19" x14ac:dyDescent="0.35">
      <c r="Q320" s="14"/>
      <c r="R320" s="14"/>
      <c r="S320" s="14"/>
    </row>
  </sheetData>
  <mergeCells count="17">
    <mergeCell ref="H18:I18"/>
    <mergeCell ref="H24:I24"/>
    <mergeCell ref="H32:I32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8603F8C8-9E0D-4911-80C7-4258D66852BD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374650</xdr:colOff>
                    <xdr:row>0</xdr:row>
                    <xdr:rowOff>177800</xdr:rowOff>
                  </from>
                  <to>
                    <xdr:col>11</xdr:col>
                    <xdr:colOff>533400</xdr:colOff>
                    <xdr:row>0</xdr:row>
                    <xdr:rowOff>679450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311150</xdr:colOff>
                    <xdr:row>0</xdr:row>
                    <xdr:rowOff>196850</xdr:rowOff>
                  </from>
                  <to>
                    <xdr:col>13</xdr:col>
                    <xdr:colOff>330200</xdr:colOff>
                    <xdr:row>0</xdr:row>
                    <xdr:rowOff>673100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47593-6DF3-43C5-8243-6BBABAC1DE5C}">
  <dimension ref="A1:W320"/>
  <sheetViews>
    <sheetView workbookViewId="0"/>
  </sheetViews>
  <sheetFormatPr defaultRowHeight="14.5" x14ac:dyDescent="0.35"/>
  <cols>
    <col min="2" max="2" width="3.90625" customWidth="1"/>
    <col min="3" max="3" width="21.08984375" customWidth="1"/>
    <col min="4" max="4" width="45.90625" customWidth="1"/>
    <col min="5" max="5" width="7.90625" customWidth="1"/>
    <col min="8" max="8" width="18.54296875" customWidth="1"/>
    <col min="9" max="9" width="15.54296875" customWidth="1"/>
    <col min="10" max="10" width="15" customWidth="1"/>
    <col min="11" max="11" width="11.36328125" customWidth="1"/>
    <col min="13" max="13" width="10.36328125" customWidth="1"/>
    <col min="14" max="14" width="8.36328125" customWidth="1"/>
    <col min="16" max="16" width="5.6328125" customWidth="1"/>
    <col min="17" max="18" width="12.453125" customWidth="1"/>
    <col min="19" max="19" width="5.6328125" customWidth="1"/>
  </cols>
  <sheetData>
    <row r="1" spans="2:23" s="1" customFormat="1" ht="69" customHeight="1" x14ac:dyDescent="0.3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55000000000000004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35"/>
    <row r="4" spans="2:23" s="14" customFormat="1" x14ac:dyDescent="0.3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35">
      <c r="G5" s="89" t="s">
        <v>138</v>
      </c>
      <c r="H5" s="89"/>
      <c r="I5" s="89"/>
      <c r="J5" s="89"/>
      <c r="K5" s="89"/>
      <c r="L5" s="89"/>
    </row>
    <row r="6" spans="2:23" s="14" customFormat="1" ht="22.25" customHeight="1" x14ac:dyDescent="0.6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3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" customHeight="1" x14ac:dyDescent="0.3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35">
      <c r="B9" s="22"/>
      <c r="C9" s="11" t="s">
        <v>31</v>
      </c>
      <c r="D9" s="68" t="s">
        <v>205</v>
      </c>
      <c r="E9" s="23"/>
      <c r="G9" s="22"/>
      <c r="H9" s="104" t="s">
        <v>34</v>
      </c>
      <c r="I9" s="105">
        <v>272.60612310796711</v>
      </c>
      <c r="J9" s="21"/>
      <c r="K9" s="21"/>
      <c r="L9" s="21"/>
      <c r="M9" s="21"/>
      <c r="N9" s="23"/>
      <c r="P9" s="22"/>
      <c r="Q9" s="68">
        <v>0.01</v>
      </c>
      <c r="R9" s="68">
        <v>121.73155455563777</v>
      </c>
      <c r="S9" s="23"/>
    </row>
    <row r="10" spans="2:23" s="14" customFormat="1" x14ac:dyDescent="0.35">
      <c r="B10" s="22"/>
      <c r="C10" s="95" t="s">
        <v>48</v>
      </c>
      <c r="D10" s="96" t="s">
        <v>152</v>
      </c>
      <c r="E10" s="23"/>
      <c r="F10" s="20"/>
      <c r="G10" s="22"/>
      <c r="H10" s="95" t="s">
        <v>35</v>
      </c>
      <c r="I10" s="96">
        <v>143.8544849322237</v>
      </c>
      <c r="J10" s="21"/>
      <c r="K10" s="21"/>
      <c r="L10" s="21"/>
      <c r="M10" s="21"/>
      <c r="N10" s="23"/>
      <c r="P10" s="22"/>
      <c r="Q10" s="96">
        <v>0.02</v>
      </c>
      <c r="R10" s="96">
        <v>129.86768727404208</v>
      </c>
      <c r="S10" s="23"/>
    </row>
    <row r="11" spans="2:23" s="14" customFormat="1" ht="14" customHeight="1" x14ac:dyDescent="0.35">
      <c r="B11" s="94"/>
      <c r="C11" s="97" t="s">
        <v>49</v>
      </c>
      <c r="D11" s="98" t="s">
        <v>153</v>
      </c>
      <c r="E11" s="94"/>
      <c r="G11" s="22"/>
      <c r="H11" s="11" t="s">
        <v>36</v>
      </c>
      <c r="I11" s="68">
        <v>625.30421625005022</v>
      </c>
      <c r="J11" s="21"/>
      <c r="K11" s="21"/>
      <c r="L11" s="21"/>
      <c r="M11" s="21"/>
      <c r="N11" s="23"/>
      <c r="P11" s="22"/>
      <c r="Q11" s="68">
        <v>0.03</v>
      </c>
      <c r="R11" s="68">
        <v>135.50093613836091</v>
      </c>
      <c r="S11" s="23"/>
    </row>
    <row r="12" spans="2:23" s="14" customFormat="1" ht="14.4" customHeight="1" x14ac:dyDescent="0.35">
      <c r="B12" s="94"/>
      <c r="C12" s="99"/>
      <c r="D12" s="100"/>
      <c r="E12" s="94"/>
      <c r="G12" s="22"/>
      <c r="H12" s="102" t="s">
        <v>42</v>
      </c>
      <c r="I12" s="103">
        <v>148.44111630324161</v>
      </c>
      <c r="J12" s="21"/>
      <c r="K12" s="21"/>
      <c r="L12" s="21"/>
      <c r="M12" s="21"/>
      <c r="N12" s="23"/>
      <c r="P12" s="22"/>
      <c r="Q12" s="96">
        <v>0.04</v>
      </c>
      <c r="R12" s="96">
        <v>140.00687418305498</v>
      </c>
      <c r="S12" s="23"/>
    </row>
    <row r="13" spans="2:23" s="14" customFormat="1" x14ac:dyDescent="0.35">
      <c r="B13" s="63"/>
      <c r="C13" s="72" t="s">
        <v>131</v>
      </c>
      <c r="D13" s="56" t="s">
        <v>204</v>
      </c>
      <c r="E13" s="64"/>
      <c r="G13" s="22"/>
      <c r="H13" s="11" t="s">
        <v>108</v>
      </c>
      <c r="I13" s="68">
        <v>0.24910652156191671</v>
      </c>
      <c r="J13" s="21"/>
      <c r="K13" s="21"/>
      <c r="L13" s="21"/>
      <c r="M13" s="21"/>
      <c r="N13" s="23"/>
      <c r="P13" s="22"/>
      <c r="Q13" s="68">
        <v>0.05</v>
      </c>
      <c r="R13" s="68">
        <v>143.85448493222367</v>
      </c>
      <c r="S13" s="23"/>
    </row>
    <row r="14" spans="2:23" s="14" customFormat="1" ht="14.4" customHeight="1" x14ac:dyDescent="0.35">
      <c r="B14" s="22"/>
      <c r="C14" s="44"/>
      <c r="D14" s="39"/>
      <c r="E14" s="23"/>
      <c r="G14" s="22"/>
      <c r="H14" s="95" t="s">
        <v>110</v>
      </c>
      <c r="I14" s="96">
        <v>2</v>
      </c>
      <c r="J14" s="21"/>
      <c r="K14" s="21"/>
      <c r="L14" s="21"/>
      <c r="M14" s="21"/>
      <c r="N14" s="23"/>
      <c r="P14" s="22"/>
      <c r="Q14" s="96">
        <v>0.06</v>
      </c>
      <c r="R14" s="96">
        <v>147.27402166019877</v>
      </c>
      <c r="S14" s="23"/>
    </row>
    <row r="15" spans="2:23" s="14" customFormat="1" ht="14.4" customHeight="1" x14ac:dyDescent="0.35">
      <c r="B15" s="22"/>
      <c r="C15" s="70" t="s">
        <v>57</v>
      </c>
      <c r="D15" s="41"/>
      <c r="E15" s="23"/>
      <c r="G15" s="22"/>
      <c r="H15" s="11" t="s">
        <v>109</v>
      </c>
      <c r="I15" s="68">
        <v>2.779749353118496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150.39904285362488</v>
      </c>
      <c r="S15" s="23"/>
    </row>
    <row r="16" spans="2:23" s="14" customFormat="1" x14ac:dyDescent="0.35">
      <c r="B16" s="22"/>
      <c r="C16" s="11" t="s">
        <v>32</v>
      </c>
      <c r="D16" s="68" t="s">
        <v>179</v>
      </c>
      <c r="E16" s="23"/>
      <c r="G16" s="22"/>
      <c r="H16" s="21"/>
      <c r="I16" s="21"/>
      <c r="J16" s="21"/>
      <c r="K16" s="21"/>
      <c r="L16" s="21"/>
      <c r="M16" s="21"/>
      <c r="N16" s="23"/>
      <c r="P16" s="22"/>
      <c r="Q16" s="96">
        <v>0.08</v>
      </c>
      <c r="R16" s="96">
        <v>153.29382281069343</v>
      </c>
      <c r="S16" s="23"/>
    </row>
    <row r="17" spans="2:19" s="14" customFormat="1" x14ac:dyDescent="0.35">
      <c r="B17" s="22"/>
      <c r="C17" s="95" t="s">
        <v>24</v>
      </c>
      <c r="D17" s="96">
        <v>0.1</v>
      </c>
      <c r="E17" s="23"/>
      <c r="G17" s="22"/>
      <c r="H17" s="78" t="s">
        <v>54</v>
      </c>
      <c r="I17" s="79"/>
      <c r="J17" s="41"/>
      <c r="K17" s="21"/>
      <c r="L17" s="21"/>
      <c r="M17" s="21"/>
      <c r="N17" s="23"/>
      <c r="P17" s="22"/>
      <c r="Q17" s="68">
        <v>0.09</v>
      </c>
      <c r="R17" s="68">
        <v>156.01235973433836</v>
      </c>
      <c r="S17" s="23"/>
    </row>
    <row r="18" spans="2:19" s="14" customFormat="1" x14ac:dyDescent="0.35">
      <c r="B18" s="22"/>
      <c r="C18" s="11" t="s">
        <v>33</v>
      </c>
      <c r="D18" s="68">
        <v>0.95</v>
      </c>
      <c r="E18" s="23"/>
      <c r="G18" s="22"/>
      <c r="H18" s="106" t="s">
        <v>52</v>
      </c>
      <c r="I18" s="106">
        <v>3</v>
      </c>
      <c r="J18" s="107"/>
      <c r="K18" s="21"/>
      <c r="L18" s="21"/>
      <c r="M18" s="21"/>
      <c r="N18" s="23"/>
      <c r="P18" s="22"/>
      <c r="Q18" s="96">
        <v>0.1</v>
      </c>
      <c r="R18" s="96">
        <v>158.60350816545179</v>
      </c>
      <c r="S18" s="23"/>
    </row>
    <row r="19" spans="2:19" s="14" customFormat="1" ht="14.4" customHeight="1" x14ac:dyDescent="0.35">
      <c r="B19" s="22"/>
      <c r="C19" s="95" t="s">
        <v>18</v>
      </c>
      <c r="D19" s="96" t="s">
        <v>178</v>
      </c>
      <c r="E19" s="23"/>
      <c r="G19" s="22"/>
      <c r="H19" s="51" t="s">
        <v>37</v>
      </c>
      <c r="I19" s="51" t="s">
        <v>38</v>
      </c>
      <c r="J19" s="21"/>
      <c r="K19" s="21"/>
      <c r="L19" s="21"/>
      <c r="M19" s="21"/>
      <c r="N19" s="23"/>
      <c r="P19" s="22"/>
      <c r="Q19" s="68">
        <v>0.11</v>
      </c>
      <c r="R19" s="68">
        <v>161.07775217576983</v>
      </c>
      <c r="S19" s="23"/>
    </row>
    <row r="20" spans="2:19" s="14" customFormat="1" x14ac:dyDescent="0.35">
      <c r="B20" s="22"/>
      <c r="C20" s="21"/>
      <c r="D20" s="40"/>
      <c r="E20" s="23"/>
      <c r="G20" s="22"/>
      <c r="H20" s="101" t="s">
        <v>186</v>
      </c>
      <c r="I20" s="68">
        <v>5.5963384854690303E-2</v>
      </c>
      <c r="J20" s="21"/>
      <c r="K20" s="21"/>
      <c r="L20" s="21"/>
      <c r="M20" s="21"/>
      <c r="N20" s="23"/>
      <c r="P20" s="22"/>
      <c r="Q20" s="96">
        <v>0.12</v>
      </c>
      <c r="R20" s="96">
        <v>163.47417920201963</v>
      </c>
      <c r="S20" s="23"/>
    </row>
    <row r="21" spans="2:19" s="14" customFormat="1" ht="14.4" customHeight="1" x14ac:dyDescent="0.35">
      <c r="B21" s="22"/>
      <c r="C21" s="70" t="s">
        <v>56</v>
      </c>
      <c r="D21" s="41"/>
      <c r="E21" s="23"/>
      <c r="G21" s="22"/>
      <c r="H21" s="96" t="s">
        <v>188</v>
      </c>
      <c r="I21" s="96">
        <v>1.2714515113674401</v>
      </c>
      <c r="J21" s="21"/>
      <c r="K21" s="21"/>
      <c r="L21" s="21"/>
      <c r="M21" s="21"/>
      <c r="N21" s="23"/>
      <c r="P21" s="22"/>
      <c r="Q21" s="68">
        <v>0.13</v>
      </c>
      <c r="R21" s="68">
        <v>165.79266097761567</v>
      </c>
      <c r="S21" s="23"/>
    </row>
    <row r="22" spans="2:19" s="14" customFormat="1" ht="14.4" customHeight="1" x14ac:dyDescent="0.35">
      <c r="B22" s="22"/>
      <c r="C22" s="11" t="s">
        <v>39</v>
      </c>
      <c r="D22" s="68" t="s">
        <v>41</v>
      </c>
      <c r="E22" s="23"/>
      <c r="F22" s="13"/>
      <c r="G22" s="22"/>
      <c r="H22" s="68" t="s">
        <v>190</v>
      </c>
      <c r="I22" s="68">
        <v>8.4335895292509696E-5</v>
      </c>
      <c r="J22" s="21"/>
      <c r="K22" s="21"/>
      <c r="L22" s="21"/>
      <c r="M22" s="21"/>
      <c r="N22" s="23"/>
      <c r="P22" s="22"/>
      <c r="Q22" s="96">
        <v>0.14000000000000001</v>
      </c>
      <c r="R22" s="96">
        <v>168.06252659204762</v>
      </c>
      <c r="S22" s="23"/>
    </row>
    <row r="23" spans="2:19" s="14" customFormat="1" ht="14.4" customHeight="1" x14ac:dyDescent="0.35">
      <c r="B23" s="22"/>
      <c r="C23" s="95" t="s">
        <v>40</v>
      </c>
      <c r="D23" s="96" t="s">
        <v>155</v>
      </c>
      <c r="E23" s="23"/>
      <c r="F23" s="13"/>
      <c r="G23" s="22"/>
      <c r="H23" s="40"/>
      <c r="I23" s="40"/>
      <c r="J23" s="40"/>
      <c r="K23" s="21"/>
      <c r="L23" s="21"/>
      <c r="M23" s="21"/>
      <c r="N23" s="23"/>
      <c r="P23" s="22"/>
      <c r="Q23" s="68">
        <v>0.15</v>
      </c>
      <c r="R23" s="68">
        <v>170.28436160758071</v>
      </c>
      <c r="S23" s="23"/>
    </row>
    <row r="24" spans="2:19" s="14" customFormat="1" x14ac:dyDescent="0.35">
      <c r="B24" s="22"/>
      <c r="C24" s="11" t="s">
        <v>51</v>
      </c>
      <c r="D24" s="68">
        <v>5</v>
      </c>
      <c r="E24" s="23"/>
      <c r="F24" s="13"/>
      <c r="G24" s="22"/>
      <c r="H24" s="83" t="s">
        <v>53</v>
      </c>
      <c r="I24" s="83"/>
      <c r="J24" s="41"/>
      <c r="K24" s="41"/>
      <c r="L24" s="41"/>
      <c r="M24" s="41"/>
      <c r="N24" s="23"/>
      <c r="P24" s="22"/>
      <c r="Q24" s="96">
        <v>0.16</v>
      </c>
      <c r="R24" s="96">
        <v>172.47420512302992</v>
      </c>
      <c r="S24" s="23"/>
    </row>
    <row r="25" spans="2:19" s="14" customFormat="1" ht="29" x14ac:dyDescent="0.35">
      <c r="B25" s="24"/>
      <c r="C25" s="36"/>
      <c r="D25" s="36"/>
      <c r="E25" s="26"/>
      <c r="F25" s="13"/>
      <c r="G25" s="22"/>
      <c r="H25" s="42" t="s">
        <v>41</v>
      </c>
      <c r="I25" s="42" t="s">
        <v>47</v>
      </c>
      <c r="J25" s="43" t="s">
        <v>43</v>
      </c>
      <c r="K25" s="43" t="s">
        <v>44</v>
      </c>
      <c r="L25" s="43" t="s">
        <v>45</v>
      </c>
      <c r="M25" s="43" t="s">
        <v>46</v>
      </c>
      <c r="N25" s="23"/>
      <c r="P25" s="22"/>
      <c r="Q25" s="68">
        <v>0.17</v>
      </c>
      <c r="R25" s="68">
        <v>174.64146283726592</v>
      </c>
      <c r="S25" s="23"/>
    </row>
    <row r="26" spans="2:19" s="14" customFormat="1" ht="17.399999999999999" customHeight="1" x14ac:dyDescent="0.35">
      <c r="B26" s="45"/>
      <c r="C26" s="47"/>
      <c r="D26" s="47"/>
      <c r="E26" s="47"/>
      <c r="F26" s="13"/>
      <c r="G26" s="22"/>
      <c r="H26" s="68">
        <v>0</v>
      </c>
      <c r="I26" s="68">
        <v>5.5963384854690323E-2</v>
      </c>
      <c r="J26" s="68">
        <v>2.4081044502973246</v>
      </c>
      <c r="K26" s="68">
        <v>2</v>
      </c>
      <c r="L26" s="68">
        <v>43.03</v>
      </c>
      <c r="M26" s="68">
        <v>-0.27066945658290253</v>
      </c>
      <c r="N26" s="34"/>
      <c r="P26" s="22"/>
      <c r="Q26" s="96">
        <v>0.18</v>
      </c>
      <c r="R26" s="96">
        <v>176.78817533052759</v>
      </c>
      <c r="S26" s="23"/>
    </row>
    <row r="27" spans="2:19" s="14" customFormat="1" ht="13.5" customHeight="1" x14ac:dyDescent="0.35">
      <c r="B27" s="13"/>
      <c r="C27" s="35"/>
      <c r="D27" s="35"/>
      <c r="E27" s="35"/>
      <c r="F27" s="13"/>
      <c r="G27" s="22"/>
      <c r="H27" s="96">
        <v>17.2</v>
      </c>
      <c r="I27" s="96">
        <v>5.8922992565645274E-2</v>
      </c>
      <c r="J27" s="96">
        <v>2.4211457645223646</v>
      </c>
      <c r="K27" s="96">
        <v>4</v>
      </c>
      <c r="L27" s="96">
        <v>41.09</v>
      </c>
      <c r="M27" s="96">
        <v>1.0459694176538619</v>
      </c>
      <c r="N27" s="23"/>
      <c r="P27" s="22"/>
      <c r="Q27" s="68">
        <v>0.19</v>
      </c>
      <c r="R27" s="68">
        <v>178.93709498766191</v>
      </c>
      <c r="S27" s="23"/>
    </row>
    <row r="28" spans="2:19" s="14" customFormat="1" ht="14.4" customHeight="1" x14ac:dyDescent="0.35">
      <c r="B28" s="13"/>
      <c r="C28" s="35"/>
      <c r="D28" s="35"/>
      <c r="E28" s="35"/>
      <c r="F28" s="13"/>
      <c r="G28" s="22"/>
      <c r="H28" s="68">
        <v>59.5</v>
      </c>
      <c r="I28" s="68">
        <v>7.0216645558678376E-2</v>
      </c>
      <c r="J28" s="68">
        <v>2.9490991134644919</v>
      </c>
      <c r="K28" s="68">
        <v>1</v>
      </c>
      <c r="L28" s="68">
        <v>42</v>
      </c>
      <c r="M28" s="68">
        <v>-1.1770593356201373</v>
      </c>
      <c r="N28" s="23"/>
      <c r="P28" s="22"/>
      <c r="Q28" s="96">
        <v>0.2</v>
      </c>
      <c r="R28" s="96">
        <v>181.08161106458911</v>
      </c>
      <c r="S28" s="23"/>
    </row>
    <row r="29" spans="2:19" s="14" customFormat="1" ht="14.4" customHeight="1" x14ac:dyDescent="0.35">
      <c r="B29" s="13"/>
      <c r="C29" s="35"/>
      <c r="D29" s="35"/>
      <c r="E29" s="35"/>
      <c r="F29" s="13"/>
      <c r="G29" s="22"/>
      <c r="H29" s="96">
        <v>177.1</v>
      </c>
      <c r="I29" s="96">
        <v>0.11172664584000902</v>
      </c>
      <c r="J29" s="96">
        <v>5.0053537336324041</v>
      </c>
      <c r="K29" s="96">
        <v>6</v>
      </c>
      <c r="L29" s="96">
        <v>44.8</v>
      </c>
      <c r="M29" s="96">
        <v>0.47171311597083559</v>
      </c>
      <c r="N29" s="23"/>
      <c r="P29" s="22"/>
      <c r="Q29" s="68">
        <v>0.21</v>
      </c>
      <c r="R29" s="68">
        <v>183.24038615236302</v>
      </c>
      <c r="S29" s="23"/>
    </row>
    <row r="30" spans="2:19" s="14" customFormat="1" ht="12" customHeight="1" x14ac:dyDescent="0.35">
      <c r="B30" s="13"/>
      <c r="C30" s="35"/>
      <c r="D30" s="35"/>
      <c r="E30" s="35"/>
      <c r="F30" s="13"/>
      <c r="G30" s="22"/>
      <c r="H30" s="68">
        <v>646.29999999999995</v>
      </c>
      <c r="I30" s="68">
        <v>0.31156902593091707</v>
      </c>
      <c r="J30" s="68">
        <v>13.201179628692955</v>
      </c>
      <c r="K30" s="68">
        <v>13</v>
      </c>
      <c r="L30" s="68">
        <v>42.37</v>
      </c>
      <c r="M30" s="68">
        <v>-6.6734042100112384E-2</v>
      </c>
      <c r="N30" s="23"/>
      <c r="P30" s="22"/>
      <c r="Q30" s="96">
        <v>0.22</v>
      </c>
      <c r="R30" s="96">
        <v>185.41765814737064</v>
      </c>
      <c r="S30" s="23"/>
    </row>
    <row r="31" spans="2:19" s="14" customFormat="1" ht="14" customHeight="1" x14ac:dyDescent="0.35">
      <c r="B31" s="13"/>
      <c r="C31" s="35"/>
      <c r="D31" s="35"/>
      <c r="E31" s="35"/>
      <c r="G31" s="22"/>
      <c r="H31" s="40"/>
      <c r="I31" s="40"/>
      <c r="J31" s="40"/>
      <c r="K31" s="40"/>
      <c r="L31" s="40"/>
      <c r="M31" s="40"/>
      <c r="N31" s="23"/>
      <c r="P31" s="22"/>
      <c r="Q31" s="68">
        <v>0.23</v>
      </c>
      <c r="R31" s="68">
        <v>187.61744317278129</v>
      </c>
      <c r="S31" s="23"/>
    </row>
    <row r="32" spans="2:19" s="14" customFormat="1" x14ac:dyDescent="0.35">
      <c r="B32" s="13"/>
      <c r="C32" s="13"/>
      <c r="D32" s="13"/>
      <c r="E32" s="13"/>
      <c r="G32" s="22"/>
      <c r="H32" s="83" t="s">
        <v>111</v>
      </c>
      <c r="I32" s="83"/>
      <c r="J32" s="40"/>
      <c r="K32" s="40"/>
      <c r="L32" s="40"/>
      <c r="M32" s="40"/>
      <c r="N32" s="23"/>
      <c r="P32" s="22"/>
      <c r="Q32" s="96">
        <v>0.24</v>
      </c>
      <c r="R32" s="96">
        <v>189.87675054551733</v>
      </c>
      <c r="S32" s="23"/>
    </row>
    <row r="33" spans="1:19" s="14" customFormat="1" x14ac:dyDescent="0.35">
      <c r="A33" s="13"/>
      <c r="B33" s="13"/>
      <c r="C33" s="13"/>
      <c r="D33" s="13"/>
      <c r="E33" s="13"/>
      <c r="F33" s="13"/>
      <c r="G33" s="22"/>
      <c r="H33" s="108" t="s">
        <v>31</v>
      </c>
      <c r="I33" s="108" t="s">
        <v>90</v>
      </c>
      <c r="J33" s="108" t="s">
        <v>52</v>
      </c>
      <c r="K33" s="108" t="s">
        <v>91</v>
      </c>
      <c r="L33" s="108" t="s">
        <v>92</v>
      </c>
      <c r="M33" s="108" t="s">
        <v>93</v>
      </c>
      <c r="N33" s="23"/>
      <c r="P33" s="22"/>
      <c r="Q33" s="68">
        <v>0.25</v>
      </c>
      <c r="R33" s="68">
        <v>192.18009133219999</v>
      </c>
      <c r="S33" s="23"/>
    </row>
    <row r="34" spans="1:19" s="14" customFormat="1" ht="15" customHeight="1" x14ac:dyDescent="0.35">
      <c r="A34" s="13"/>
      <c r="B34" s="13"/>
      <c r="C34" s="13"/>
      <c r="D34" s="13"/>
      <c r="E34" s="13"/>
      <c r="F34" s="13"/>
      <c r="G34" s="22"/>
      <c r="H34" s="68" t="s">
        <v>182</v>
      </c>
      <c r="I34" s="68">
        <v>-69.696674623224837</v>
      </c>
      <c r="J34" s="68">
        <v>5</v>
      </c>
      <c r="K34" s="68" t="s">
        <v>183</v>
      </c>
      <c r="L34" s="68" t="s">
        <v>183</v>
      </c>
      <c r="M34" s="68" t="s">
        <v>183</v>
      </c>
      <c r="N34" s="23"/>
      <c r="P34" s="22"/>
      <c r="Q34" s="96">
        <v>0.26</v>
      </c>
      <c r="R34" s="96">
        <v>194.57495014306701</v>
      </c>
      <c r="S34" s="23"/>
    </row>
    <row r="35" spans="1:19" s="14" customFormat="1" ht="15" customHeight="1" x14ac:dyDescent="0.55000000000000004">
      <c r="A35" s="13"/>
      <c r="C35" s="13"/>
      <c r="D35" s="82"/>
      <c r="E35" s="82"/>
      <c r="F35" s="13"/>
      <c r="G35" s="22"/>
      <c r="H35" s="96" t="s">
        <v>184</v>
      </c>
      <c r="I35" s="96">
        <v>-71.220558151620807</v>
      </c>
      <c r="J35" s="96">
        <v>3</v>
      </c>
      <c r="K35" s="96">
        <v>3.0477670567919404</v>
      </c>
      <c r="L35" s="96">
        <v>2</v>
      </c>
      <c r="M35" s="96">
        <v>0.21786416027943878</v>
      </c>
      <c r="N35" s="23"/>
      <c r="P35" s="22"/>
      <c r="Q35" s="68">
        <v>0.27</v>
      </c>
      <c r="R35" s="68">
        <v>197.0748132726051</v>
      </c>
      <c r="S35" s="23"/>
    </row>
    <row r="36" spans="1:19" s="14" customFormat="1" x14ac:dyDescent="0.35">
      <c r="A36" s="13"/>
      <c r="C36" s="13"/>
      <c r="D36" s="13"/>
      <c r="E36" s="27"/>
      <c r="F36" s="13"/>
      <c r="G36" s="22"/>
      <c r="H36" s="68" t="s">
        <v>185</v>
      </c>
      <c r="I36" s="68">
        <v>-79.065135763056432</v>
      </c>
      <c r="J36" s="68">
        <v>1</v>
      </c>
      <c r="K36" s="68">
        <v>18.73692227966319</v>
      </c>
      <c r="L36" s="68">
        <v>4</v>
      </c>
      <c r="M36" s="68">
        <v>8.8520391772506368E-4</v>
      </c>
      <c r="N36" s="23"/>
      <c r="P36" s="22"/>
      <c r="Q36" s="96">
        <v>0.28000000000000003</v>
      </c>
      <c r="R36" s="96">
        <v>199.70483084319159</v>
      </c>
      <c r="S36" s="23"/>
    </row>
    <row r="37" spans="1:19" s="14" customFormat="1" x14ac:dyDescent="0.35">
      <c r="A37" s="13"/>
      <c r="B37" s="13"/>
      <c r="C37" s="13"/>
      <c r="D37" s="13"/>
      <c r="E37" s="27"/>
      <c r="F37" s="13"/>
      <c r="G37" s="22"/>
      <c r="H37" s="40"/>
      <c r="I37" s="40"/>
      <c r="J37" s="40"/>
      <c r="K37" s="40"/>
      <c r="L37" s="40"/>
      <c r="M37" s="40"/>
      <c r="N37" s="23"/>
      <c r="P37" s="22"/>
      <c r="Q37" s="68">
        <v>0.28999999999999998</v>
      </c>
      <c r="R37" s="68">
        <v>202.62585427906581</v>
      </c>
      <c r="S37" s="23"/>
    </row>
    <row r="38" spans="1:19" s="14" customFormat="1" x14ac:dyDescent="0.35">
      <c r="A38" s="13"/>
      <c r="B38" s="13"/>
      <c r="C38" s="13"/>
      <c r="D38" s="13"/>
      <c r="E38" s="27"/>
      <c r="F38" s="13"/>
      <c r="G38" s="45"/>
      <c r="H38" s="46"/>
      <c r="I38" s="45"/>
      <c r="J38" s="45"/>
      <c r="K38" s="45"/>
      <c r="L38" s="45"/>
      <c r="M38" s="45"/>
      <c r="N38" s="45"/>
      <c r="P38" s="22"/>
      <c r="Q38" s="96">
        <v>0.3</v>
      </c>
      <c r="R38" s="96">
        <v>205.81615704402205</v>
      </c>
      <c r="S38" s="23"/>
    </row>
    <row r="39" spans="1:19" s="14" customFormat="1" ht="23.5" x14ac:dyDescent="0.55000000000000004">
      <c r="A39" s="13"/>
      <c r="B39" s="13"/>
      <c r="C39" s="13"/>
      <c r="D39" s="13"/>
      <c r="E39" s="27"/>
      <c r="F39" s="13"/>
      <c r="H39" s="29"/>
      <c r="M39" s="13"/>
      <c r="N39" s="13"/>
      <c r="P39" s="22"/>
      <c r="Q39" s="68">
        <v>0.31</v>
      </c>
      <c r="R39" s="68">
        <v>209.19844552395827</v>
      </c>
      <c r="S39" s="23"/>
    </row>
    <row r="40" spans="1:19" s="14" customFormat="1" x14ac:dyDescent="0.35">
      <c r="A40" s="13"/>
      <c r="B40" s="13"/>
      <c r="C40" s="13"/>
      <c r="D40" s="13"/>
      <c r="E40" s="13"/>
      <c r="F40" s="13"/>
      <c r="H40" s="28"/>
      <c r="M40" s="13"/>
      <c r="N40" s="13"/>
      <c r="P40" s="22"/>
      <c r="Q40" s="96">
        <v>0.32</v>
      </c>
      <c r="R40" s="96">
        <v>212.74293765525627</v>
      </c>
      <c r="S40" s="23"/>
    </row>
    <row r="41" spans="1:19" s="14" customFormat="1" ht="15" customHeight="1" x14ac:dyDescent="0.35">
      <c r="A41" s="13"/>
      <c r="B41" s="13"/>
      <c r="C41" s="13"/>
      <c r="D41" s="13"/>
      <c r="E41" s="13"/>
      <c r="F41" s="13"/>
      <c r="H41" s="28"/>
      <c r="I41" s="13"/>
      <c r="J41" s="13"/>
      <c r="K41" s="13"/>
      <c r="L41" s="13"/>
      <c r="M41" s="13"/>
      <c r="N41" s="13"/>
      <c r="P41" s="22"/>
      <c r="Q41" s="68">
        <v>0.33</v>
      </c>
      <c r="R41" s="68">
        <v>216.20727018791013</v>
      </c>
      <c r="S41" s="23"/>
    </row>
    <row r="42" spans="1:19" s="14" customFormat="1" ht="23.5" x14ac:dyDescent="0.55000000000000004">
      <c r="A42" s="13"/>
      <c r="B42" s="13"/>
      <c r="C42" s="13"/>
      <c r="D42" s="82"/>
      <c r="E42" s="82"/>
      <c r="F42" s="13"/>
      <c r="H42" s="30"/>
      <c r="I42" s="13"/>
      <c r="J42" s="13"/>
      <c r="K42" s="13"/>
      <c r="L42" s="13"/>
      <c r="M42" s="13"/>
      <c r="N42" s="13"/>
      <c r="P42" s="22"/>
      <c r="Q42" s="96">
        <v>0.34</v>
      </c>
      <c r="R42" s="96">
        <v>219.63111156690422</v>
      </c>
      <c r="S42" s="23"/>
    </row>
    <row r="43" spans="1:19" s="14" customFormat="1" x14ac:dyDescent="0.35">
      <c r="A43" s="13"/>
      <c r="B43" s="13"/>
      <c r="C43" s="13"/>
      <c r="D43" s="13"/>
      <c r="E43" s="27"/>
      <c r="F43" s="13"/>
      <c r="H43" s="28"/>
      <c r="P43" s="22"/>
      <c r="Q43" s="68">
        <v>0.35000000000000003</v>
      </c>
      <c r="R43" s="68">
        <v>223.03652907520402</v>
      </c>
      <c r="S43" s="23"/>
    </row>
    <row r="44" spans="1:19" s="14" customFormat="1" x14ac:dyDescent="0.35">
      <c r="A44" s="13"/>
      <c r="B44" s="13"/>
      <c r="C44" s="13"/>
      <c r="D44" s="13"/>
      <c r="E44" s="27"/>
      <c r="F44" s="13"/>
      <c r="H44" s="28"/>
      <c r="P44" s="22"/>
      <c r="Q44" s="96">
        <v>0.36</v>
      </c>
      <c r="R44" s="96">
        <v>226.41909644510289</v>
      </c>
      <c r="S44" s="23"/>
    </row>
    <row r="45" spans="1:19" s="14" customFormat="1" x14ac:dyDescent="0.3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229.7732506636157</v>
      </c>
      <c r="S45" s="23"/>
    </row>
    <row r="46" spans="1:19" s="14" customFormat="1" x14ac:dyDescent="0.3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233.10443835693872</v>
      </c>
      <c r="S46" s="23"/>
    </row>
    <row r="47" spans="1:19" s="14" customFormat="1" x14ac:dyDescent="0.35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236.42594653181428</v>
      </c>
      <c r="S47" s="23"/>
    </row>
    <row r="48" spans="1:19" s="14" customFormat="1" x14ac:dyDescent="0.35">
      <c r="A48" s="13"/>
      <c r="B48" s="13"/>
      <c r="C48" s="13"/>
      <c r="D48" s="13"/>
      <c r="E48" s="13"/>
      <c r="F48" s="13"/>
      <c r="O48" s="13"/>
      <c r="P48" s="22"/>
      <c r="Q48" s="96">
        <v>0.4</v>
      </c>
      <c r="R48" s="96">
        <v>239.73589069082479</v>
      </c>
      <c r="S48" s="23"/>
    </row>
    <row r="49" spans="1:19" s="14" customFormat="1" x14ac:dyDescent="0.35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243.03884403333609</v>
      </c>
      <c r="S49" s="23"/>
    </row>
    <row r="50" spans="1:19" s="14" customFormat="1" x14ac:dyDescent="0.35">
      <c r="B50" s="13"/>
      <c r="C50" s="13"/>
      <c r="D50" s="13"/>
      <c r="E50" s="13"/>
      <c r="O50" s="13"/>
      <c r="P50" s="22"/>
      <c r="Q50" s="96">
        <v>0.42</v>
      </c>
      <c r="R50" s="96">
        <v>246.33430508746414</v>
      </c>
      <c r="S50" s="23"/>
    </row>
    <row r="51" spans="1:19" s="14" customFormat="1" x14ac:dyDescent="0.35">
      <c r="B51" s="13"/>
      <c r="C51" s="13"/>
      <c r="D51" s="13"/>
      <c r="E51" s="13"/>
      <c r="P51" s="22"/>
      <c r="Q51" s="68">
        <v>0.43</v>
      </c>
      <c r="R51" s="68">
        <v>249.62440045978215</v>
      </c>
      <c r="S51" s="23"/>
    </row>
    <row r="52" spans="1:19" s="14" customFormat="1" x14ac:dyDescent="0.35">
      <c r="B52" s="13"/>
      <c r="P52" s="22"/>
      <c r="Q52" s="96">
        <v>0.44</v>
      </c>
      <c r="R52" s="96">
        <v>252.91288548431737</v>
      </c>
      <c r="S52" s="23"/>
    </row>
    <row r="53" spans="1:19" s="14" customFormat="1" x14ac:dyDescent="0.35">
      <c r="B53" s="13"/>
      <c r="P53" s="22"/>
      <c r="Q53" s="68">
        <v>0.45</v>
      </c>
      <c r="R53" s="68">
        <v>256.18858202441982</v>
      </c>
      <c r="S53" s="23"/>
    </row>
    <row r="54" spans="1:19" s="14" customFormat="1" x14ac:dyDescent="0.35">
      <c r="P54" s="22"/>
      <c r="Q54" s="96">
        <v>0.46</v>
      </c>
      <c r="R54" s="96">
        <v>259.42927108679038</v>
      </c>
      <c r="S54" s="23"/>
    </row>
    <row r="55" spans="1:19" s="14" customFormat="1" x14ac:dyDescent="0.35">
      <c r="P55" s="22"/>
      <c r="Q55" s="68">
        <v>0.47000000000000003</v>
      </c>
      <c r="R55" s="68">
        <v>262.65847402901483</v>
      </c>
      <c r="S55" s="23"/>
    </row>
    <row r="56" spans="1:19" s="14" customFormat="1" x14ac:dyDescent="0.35">
      <c r="P56" s="22"/>
      <c r="Q56" s="96">
        <v>0.48</v>
      </c>
      <c r="R56" s="96">
        <v>265.93444748678587</v>
      </c>
      <c r="S56" s="23"/>
    </row>
    <row r="57" spans="1:19" s="14" customFormat="1" x14ac:dyDescent="0.35">
      <c r="P57" s="22"/>
      <c r="Q57" s="68">
        <v>0.49</v>
      </c>
      <c r="R57" s="68">
        <v>269.25171370514244</v>
      </c>
      <c r="S57" s="23"/>
    </row>
    <row r="58" spans="1:19" s="14" customFormat="1" x14ac:dyDescent="0.35">
      <c r="P58" s="22"/>
      <c r="Q58" s="96">
        <v>0.5</v>
      </c>
      <c r="R58" s="96">
        <v>272.60612310796716</v>
      </c>
      <c r="S58" s="23"/>
    </row>
    <row r="59" spans="1:19" s="14" customFormat="1" x14ac:dyDescent="0.35">
      <c r="P59" s="22"/>
      <c r="Q59" s="68">
        <v>0.51</v>
      </c>
      <c r="R59" s="68">
        <v>276.01761268581731</v>
      </c>
      <c r="S59" s="23"/>
    </row>
    <row r="60" spans="1:19" s="14" customFormat="1" x14ac:dyDescent="0.35">
      <c r="P60" s="22"/>
      <c r="Q60" s="96">
        <v>0.52</v>
      </c>
      <c r="R60" s="96">
        <v>279.45009374792272</v>
      </c>
      <c r="S60" s="23"/>
    </row>
    <row r="61" spans="1:19" s="14" customFormat="1" x14ac:dyDescent="0.35">
      <c r="P61" s="22"/>
      <c r="Q61" s="68">
        <v>0.53</v>
      </c>
      <c r="R61" s="68">
        <v>282.82746201982707</v>
      </c>
      <c r="S61" s="23"/>
    </row>
    <row r="62" spans="1:19" s="14" customFormat="1" x14ac:dyDescent="0.35">
      <c r="P62" s="22"/>
      <c r="Q62" s="96">
        <v>0.54</v>
      </c>
      <c r="R62" s="96">
        <v>286.16046829401114</v>
      </c>
      <c r="S62" s="23"/>
    </row>
    <row r="63" spans="1:19" s="14" customFormat="1" x14ac:dyDescent="0.35">
      <c r="P63" s="22"/>
      <c r="Q63" s="68">
        <v>0.55000000000000004</v>
      </c>
      <c r="R63" s="68">
        <v>289.52750375391651</v>
      </c>
      <c r="S63" s="23"/>
    </row>
    <row r="64" spans="1:19" s="14" customFormat="1" x14ac:dyDescent="0.35">
      <c r="P64" s="22"/>
      <c r="Q64" s="96">
        <v>0.56000000000000005</v>
      </c>
      <c r="R64" s="96">
        <v>292.95265858719165</v>
      </c>
      <c r="S64" s="23"/>
    </row>
    <row r="65" spans="16:19" s="14" customFormat="1" x14ac:dyDescent="0.35">
      <c r="P65" s="22"/>
      <c r="Q65" s="68">
        <v>0.57000000000000006</v>
      </c>
      <c r="R65" s="68">
        <v>296.41707217464318</v>
      </c>
      <c r="S65" s="23"/>
    </row>
    <row r="66" spans="16:19" s="14" customFormat="1" x14ac:dyDescent="0.35">
      <c r="P66" s="22"/>
      <c r="Q66" s="96">
        <v>0.57999999999999996</v>
      </c>
      <c r="R66" s="96">
        <v>299.91815648515148</v>
      </c>
      <c r="S66" s="23"/>
    </row>
    <row r="67" spans="16:19" s="14" customFormat="1" x14ac:dyDescent="0.35">
      <c r="P67" s="22"/>
      <c r="Q67" s="68">
        <v>0.59</v>
      </c>
      <c r="R67" s="68">
        <v>303.45583144599163</v>
      </c>
      <c r="S67" s="23"/>
    </row>
    <row r="68" spans="16:19" s="14" customFormat="1" x14ac:dyDescent="0.35">
      <c r="P68" s="22"/>
      <c r="Q68" s="96">
        <v>0.6</v>
      </c>
      <c r="R68" s="96">
        <v>307.03689433440667</v>
      </c>
      <c r="S68" s="23"/>
    </row>
    <row r="69" spans="16:19" s="14" customFormat="1" x14ac:dyDescent="0.35">
      <c r="P69" s="22"/>
      <c r="Q69" s="68">
        <v>0.61</v>
      </c>
      <c r="R69" s="68">
        <v>310.65917636911553</v>
      </c>
      <c r="S69" s="23"/>
    </row>
    <row r="70" spans="16:19" s="14" customFormat="1" x14ac:dyDescent="0.35">
      <c r="P70" s="22"/>
      <c r="Q70" s="96">
        <v>0.62</v>
      </c>
      <c r="R70" s="96">
        <v>314.32942622859571</v>
      </c>
      <c r="S70" s="23"/>
    </row>
    <row r="71" spans="16:19" s="14" customFormat="1" x14ac:dyDescent="0.35">
      <c r="P71" s="22"/>
      <c r="Q71" s="68">
        <v>0.63</v>
      </c>
      <c r="R71" s="68">
        <v>318.06134506969738</v>
      </c>
      <c r="S71" s="23"/>
    </row>
    <row r="72" spans="16:19" s="14" customFormat="1" x14ac:dyDescent="0.35">
      <c r="P72" s="22"/>
      <c r="Q72" s="96">
        <v>0.64</v>
      </c>
      <c r="R72" s="96">
        <v>321.85132062435952</v>
      </c>
      <c r="S72" s="23"/>
    </row>
    <row r="73" spans="16:19" s="14" customFormat="1" x14ac:dyDescent="0.35">
      <c r="P73" s="22"/>
      <c r="Q73" s="68">
        <v>0.65</v>
      </c>
      <c r="R73" s="68">
        <v>325.70672750481833</v>
      </c>
      <c r="S73" s="23"/>
    </row>
    <row r="74" spans="16:19" s="14" customFormat="1" x14ac:dyDescent="0.35">
      <c r="P74" s="22"/>
      <c r="Q74" s="96">
        <v>0.66</v>
      </c>
      <c r="R74" s="96">
        <v>329.62590090982837</v>
      </c>
      <c r="S74" s="23"/>
    </row>
    <row r="75" spans="16:19" s="14" customFormat="1" x14ac:dyDescent="0.35">
      <c r="P75" s="22"/>
      <c r="Q75" s="68">
        <v>0.67</v>
      </c>
      <c r="R75" s="68">
        <v>333.6162184375994</v>
      </c>
      <c r="S75" s="23"/>
    </row>
    <row r="76" spans="16:19" s="14" customFormat="1" x14ac:dyDescent="0.35">
      <c r="P76" s="22"/>
      <c r="Q76" s="96">
        <v>0.68</v>
      </c>
      <c r="R76" s="96">
        <v>337.69087733058103</v>
      </c>
      <c r="S76" s="23"/>
    </row>
    <row r="77" spans="16:19" s="14" customFormat="1" x14ac:dyDescent="0.35">
      <c r="P77" s="22"/>
      <c r="Q77" s="68">
        <v>0.69000000000000006</v>
      </c>
      <c r="R77" s="68">
        <v>341.84564020516478</v>
      </c>
      <c r="S77" s="23"/>
    </row>
    <row r="78" spans="16:19" s="14" customFormat="1" x14ac:dyDescent="0.35">
      <c r="P78" s="22"/>
      <c r="Q78" s="96">
        <v>0.70000000000000007</v>
      </c>
      <c r="R78" s="96">
        <v>346.1042140445067</v>
      </c>
      <c r="S78" s="23"/>
    </row>
    <row r="79" spans="16:19" s="14" customFormat="1" x14ac:dyDescent="0.35">
      <c r="P79" s="22"/>
      <c r="Q79" s="68">
        <v>0.71</v>
      </c>
      <c r="R79" s="68">
        <v>350.46506192892679</v>
      </c>
      <c r="S79" s="23"/>
    </row>
    <row r="80" spans="16:19" s="14" customFormat="1" x14ac:dyDescent="0.35">
      <c r="P80" s="22"/>
      <c r="Q80" s="96">
        <v>0.72</v>
      </c>
      <c r="R80" s="96">
        <v>354.94335282429563</v>
      </c>
      <c r="S80" s="23"/>
    </row>
    <row r="81" spans="16:19" s="14" customFormat="1" x14ac:dyDescent="0.35">
      <c r="P81" s="22"/>
      <c r="Q81" s="68">
        <v>0.73</v>
      </c>
      <c r="R81" s="68">
        <v>359.55243688587751</v>
      </c>
      <c r="S81" s="23"/>
    </row>
    <row r="82" spans="16:19" s="14" customFormat="1" x14ac:dyDescent="0.35">
      <c r="P82" s="22"/>
      <c r="Q82" s="96">
        <v>0.74</v>
      </c>
      <c r="R82" s="96">
        <v>364.29470560245994</v>
      </c>
      <c r="S82" s="23"/>
    </row>
    <row r="83" spans="16:19" s="14" customFormat="1" x14ac:dyDescent="0.35">
      <c r="P83" s="22"/>
      <c r="Q83" s="68">
        <v>0.75</v>
      </c>
      <c r="R83" s="68">
        <v>369.19591725906309</v>
      </c>
      <c r="S83" s="23"/>
    </row>
    <row r="84" spans="16:19" s="14" customFormat="1" x14ac:dyDescent="0.35">
      <c r="P84" s="22"/>
      <c r="Q84" s="96">
        <v>0.76</v>
      </c>
      <c r="R84" s="96">
        <v>374.25274348123253</v>
      </c>
      <c r="S84" s="23"/>
    </row>
    <row r="85" spans="16:19" s="14" customFormat="1" x14ac:dyDescent="0.35">
      <c r="P85" s="22"/>
      <c r="Q85" s="68">
        <v>0.77</v>
      </c>
      <c r="R85" s="68">
        <v>379.51126419613456</v>
      </c>
      <c r="S85" s="23"/>
    </row>
    <row r="86" spans="16:19" s="14" customFormat="1" x14ac:dyDescent="0.35">
      <c r="P86" s="22"/>
      <c r="Q86" s="96">
        <v>0.78</v>
      </c>
      <c r="R86" s="96">
        <v>384.96753341278071</v>
      </c>
      <c r="S86" s="23"/>
    </row>
    <row r="87" spans="16:19" s="14" customFormat="1" x14ac:dyDescent="0.35">
      <c r="P87" s="22"/>
      <c r="Q87" s="68">
        <v>0.79</v>
      </c>
      <c r="R87" s="68">
        <v>390.67253659662407</v>
      </c>
      <c r="S87" s="23"/>
    </row>
    <row r="88" spans="16:19" s="14" customFormat="1" x14ac:dyDescent="0.35">
      <c r="P88" s="22"/>
      <c r="Q88" s="96">
        <v>0.8</v>
      </c>
      <c r="R88" s="96">
        <v>396.6244485005393</v>
      </c>
      <c r="S88" s="23"/>
    </row>
    <row r="89" spans="16:19" s="14" customFormat="1" x14ac:dyDescent="0.35">
      <c r="P89" s="22"/>
      <c r="Q89" s="68">
        <v>0.81</v>
      </c>
      <c r="R89" s="68">
        <v>402.90183025775104</v>
      </c>
      <c r="S89" s="23"/>
    </row>
    <row r="90" spans="16:19" s="14" customFormat="1" x14ac:dyDescent="0.35">
      <c r="P90" s="22"/>
      <c r="Q90" s="96">
        <v>0.82000000000000006</v>
      </c>
      <c r="R90" s="96">
        <v>409.51220457228527</v>
      </c>
      <c r="S90" s="23"/>
    </row>
    <row r="91" spans="16:19" s="14" customFormat="1" x14ac:dyDescent="0.35">
      <c r="P91" s="22"/>
      <c r="Q91" s="68">
        <v>0.83000000000000007</v>
      </c>
      <c r="R91" s="68">
        <v>416.57666911238101</v>
      </c>
      <c r="S91" s="23"/>
    </row>
    <row r="92" spans="16:19" s="14" customFormat="1" x14ac:dyDescent="0.35">
      <c r="P92" s="22"/>
      <c r="Q92" s="96">
        <v>0.84</v>
      </c>
      <c r="R92" s="96">
        <v>424.14417273475226</v>
      </c>
      <c r="S92" s="23"/>
    </row>
    <row r="93" spans="16:19" s="14" customFormat="1" x14ac:dyDescent="0.35">
      <c r="P93" s="22"/>
      <c r="Q93" s="68">
        <v>0.85</v>
      </c>
      <c r="R93" s="68">
        <v>432.3419296129934</v>
      </c>
      <c r="S93" s="23"/>
    </row>
    <row r="94" spans="16:19" s="14" customFormat="1" x14ac:dyDescent="0.35">
      <c r="P94" s="22"/>
      <c r="Q94" s="96">
        <v>0.86</v>
      </c>
      <c r="R94" s="96">
        <v>441.39148842044648</v>
      </c>
      <c r="S94" s="23"/>
    </row>
    <row r="95" spans="16:19" s="14" customFormat="1" x14ac:dyDescent="0.35">
      <c r="P95" s="22"/>
      <c r="Q95" s="68">
        <v>0.87</v>
      </c>
      <c r="R95" s="68">
        <v>451.56165767380463</v>
      </c>
      <c r="S95" s="23"/>
    </row>
    <row r="96" spans="16:19" s="14" customFormat="1" x14ac:dyDescent="0.35">
      <c r="P96" s="22"/>
      <c r="Q96" s="96">
        <v>0.88</v>
      </c>
      <c r="R96" s="96">
        <v>463.38912871533427</v>
      </c>
      <c r="S96" s="23"/>
    </row>
    <row r="97" spans="16:19" s="14" customFormat="1" x14ac:dyDescent="0.35">
      <c r="P97" s="22"/>
      <c r="Q97" s="68">
        <v>0.89</v>
      </c>
      <c r="R97" s="68">
        <v>478.17490608807623</v>
      </c>
      <c r="S97" s="23"/>
    </row>
    <row r="98" spans="16:19" s="14" customFormat="1" x14ac:dyDescent="0.35">
      <c r="P98" s="22"/>
      <c r="Q98" s="96">
        <v>0.9</v>
      </c>
      <c r="R98" s="96">
        <v>499.59040500631659</v>
      </c>
      <c r="S98" s="23"/>
    </row>
    <row r="99" spans="16:19" s="14" customFormat="1" x14ac:dyDescent="0.35">
      <c r="P99" s="22"/>
      <c r="Q99" s="68">
        <v>0.91</v>
      </c>
      <c r="R99" s="68">
        <v>605.6351152917581</v>
      </c>
      <c r="S99" s="23"/>
    </row>
    <row r="100" spans="16:19" s="14" customFormat="1" x14ac:dyDescent="0.35">
      <c r="P100" s="22"/>
      <c r="Q100" s="96">
        <v>0.92</v>
      </c>
      <c r="R100" s="96">
        <v>613.28557978590527</v>
      </c>
      <c r="S100" s="23"/>
    </row>
    <row r="101" spans="16:19" s="14" customFormat="1" x14ac:dyDescent="0.35">
      <c r="P101" s="22"/>
      <c r="Q101" s="68">
        <v>0.93</v>
      </c>
      <c r="R101" s="68">
        <v>617.75833823234666</v>
      </c>
      <c r="S101" s="23"/>
    </row>
    <row r="102" spans="16:19" s="14" customFormat="1" x14ac:dyDescent="0.35">
      <c r="P102" s="22"/>
      <c r="Q102" s="96">
        <v>0.94000000000000006</v>
      </c>
      <c r="R102" s="96">
        <v>621.17086525410366</v>
      </c>
      <c r="S102" s="23"/>
    </row>
    <row r="103" spans="16:19" s="14" customFormat="1" x14ac:dyDescent="0.35">
      <c r="P103" s="22"/>
      <c r="Q103" s="68">
        <v>0.95000000000000007</v>
      </c>
      <c r="R103" s="68">
        <v>625.30421625005056</v>
      </c>
      <c r="S103" s="23"/>
    </row>
    <row r="104" spans="16:19" s="14" customFormat="1" x14ac:dyDescent="0.35">
      <c r="P104" s="22"/>
      <c r="Q104" s="96">
        <v>0.96</v>
      </c>
      <c r="R104" s="96">
        <v>628.56135959757489</v>
      </c>
      <c r="S104" s="23"/>
    </row>
    <row r="105" spans="16:19" s="14" customFormat="1" x14ac:dyDescent="0.35">
      <c r="P105" s="22"/>
      <c r="Q105" s="68">
        <v>0.97</v>
      </c>
      <c r="R105" s="68">
        <v>631.50105515851965</v>
      </c>
      <c r="S105" s="23"/>
    </row>
    <row r="106" spans="16:19" s="14" customFormat="1" x14ac:dyDescent="0.35">
      <c r="P106" s="22"/>
      <c r="Q106" s="96">
        <v>0.98</v>
      </c>
      <c r="R106" s="96">
        <v>635.56758663497055</v>
      </c>
      <c r="S106" s="23"/>
    </row>
    <row r="107" spans="16:19" s="14" customFormat="1" x14ac:dyDescent="0.35">
      <c r="P107" s="22"/>
      <c r="Q107" s="68">
        <v>0.99</v>
      </c>
      <c r="R107" s="68">
        <v>642.20523772901356</v>
      </c>
      <c r="S107" s="23"/>
    </row>
    <row r="108" spans="16:19" s="14" customFormat="1" x14ac:dyDescent="0.35">
      <c r="P108" s="24"/>
      <c r="Q108" s="25"/>
      <c r="R108" s="25"/>
      <c r="S108" s="26"/>
    </row>
    <row r="109" spans="16:19" s="14" customFormat="1" x14ac:dyDescent="0.35"/>
    <row r="110" spans="16:19" s="14" customFormat="1" x14ac:dyDescent="0.35"/>
    <row r="111" spans="16:19" s="14" customFormat="1" x14ac:dyDescent="0.35"/>
    <row r="112" spans="16:19" s="14" customFormat="1" x14ac:dyDescent="0.35"/>
    <row r="113" s="14" customFormat="1" x14ac:dyDescent="0.35"/>
    <row r="114" s="14" customFormat="1" x14ac:dyDescent="0.35"/>
    <row r="115" s="14" customFormat="1" x14ac:dyDescent="0.35"/>
    <row r="116" s="14" customFormat="1" x14ac:dyDescent="0.35"/>
    <row r="117" s="14" customFormat="1" x14ac:dyDescent="0.35"/>
    <row r="118" s="14" customFormat="1" x14ac:dyDescent="0.35"/>
    <row r="119" s="14" customFormat="1" x14ac:dyDescent="0.35"/>
    <row r="120" s="14" customFormat="1" x14ac:dyDescent="0.35"/>
    <row r="121" s="14" customFormat="1" x14ac:dyDescent="0.35"/>
    <row r="122" s="14" customFormat="1" x14ac:dyDescent="0.35"/>
    <row r="123" s="14" customFormat="1" x14ac:dyDescent="0.35"/>
    <row r="124" s="14" customFormat="1" x14ac:dyDescent="0.35"/>
    <row r="125" s="14" customFormat="1" x14ac:dyDescent="0.35"/>
    <row r="126" s="14" customFormat="1" x14ac:dyDescent="0.35"/>
    <row r="127" s="14" customFormat="1" x14ac:dyDescent="0.35"/>
    <row r="128" s="14" customFormat="1" x14ac:dyDescent="0.35"/>
    <row r="129" spans="18:18" s="14" customFormat="1" x14ac:dyDescent="0.35"/>
    <row r="130" spans="18:18" s="14" customFormat="1" x14ac:dyDescent="0.35"/>
    <row r="131" spans="18:18" s="14" customFormat="1" x14ac:dyDescent="0.35">
      <c r="R131" s="19"/>
    </row>
    <row r="132" spans="18:18" s="14" customFormat="1" x14ac:dyDescent="0.35"/>
    <row r="133" spans="18:18" s="14" customFormat="1" x14ac:dyDescent="0.35"/>
    <row r="134" spans="18:18" s="14" customFormat="1" x14ac:dyDescent="0.35"/>
    <row r="135" spans="18:18" s="14" customFormat="1" x14ac:dyDescent="0.35"/>
    <row r="136" spans="18:18" s="14" customFormat="1" x14ac:dyDescent="0.35"/>
    <row r="137" spans="18:18" s="14" customFormat="1" x14ac:dyDescent="0.35"/>
    <row r="138" spans="18:18" s="14" customFormat="1" x14ac:dyDescent="0.35"/>
    <row r="139" spans="18:18" s="14" customFormat="1" x14ac:dyDescent="0.35"/>
    <row r="140" spans="18:18" s="14" customFormat="1" x14ac:dyDescent="0.35"/>
    <row r="141" spans="18:18" s="14" customFormat="1" x14ac:dyDescent="0.35"/>
    <row r="142" spans="18:18" s="14" customFormat="1" x14ac:dyDescent="0.35"/>
    <row r="143" spans="18:18" s="14" customFormat="1" x14ac:dyDescent="0.35"/>
    <row r="144" spans="18:18" s="14" customFormat="1" x14ac:dyDescent="0.35"/>
    <row r="145" s="14" customFormat="1" x14ac:dyDescent="0.35"/>
    <row r="146" s="14" customFormat="1" x14ac:dyDescent="0.35"/>
    <row r="147" s="14" customFormat="1" x14ac:dyDescent="0.35"/>
    <row r="148" s="14" customFormat="1" x14ac:dyDescent="0.35"/>
    <row r="149" s="14" customFormat="1" x14ac:dyDescent="0.35"/>
    <row r="150" s="14" customFormat="1" x14ac:dyDescent="0.35"/>
    <row r="151" s="14" customFormat="1" x14ac:dyDescent="0.35"/>
    <row r="152" s="14" customFormat="1" x14ac:dyDescent="0.35"/>
    <row r="153" s="14" customFormat="1" x14ac:dyDescent="0.35"/>
    <row r="154" s="14" customFormat="1" x14ac:dyDescent="0.35"/>
    <row r="155" s="14" customFormat="1" x14ac:dyDescent="0.35"/>
    <row r="156" s="14" customFormat="1" x14ac:dyDescent="0.35"/>
    <row r="157" s="14" customFormat="1" x14ac:dyDescent="0.35"/>
    <row r="158" s="14" customFormat="1" x14ac:dyDescent="0.35"/>
    <row r="159" s="14" customFormat="1" x14ac:dyDescent="0.35"/>
    <row r="160" s="14" customFormat="1" x14ac:dyDescent="0.35"/>
    <row r="161" s="14" customFormat="1" x14ac:dyDescent="0.35"/>
    <row r="162" s="14" customFormat="1" x14ac:dyDescent="0.35"/>
    <row r="163" s="14" customFormat="1" x14ac:dyDescent="0.35"/>
    <row r="164" s="14" customFormat="1" x14ac:dyDescent="0.35"/>
    <row r="165" s="14" customFormat="1" x14ac:dyDescent="0.35"/>
    <row r="166" s="14" customFormat="1" x14ac:dyDescent="0.35"/>
    <row r="167" s="14" customFormat="1" x14ac:dyDescent="0.35"/>
    <row r="168" s="14" customFormat="1" x14ac:dyDescent="0.35"/>
    <row r="169" s="14" customFormat="1" x14ac:dyDescent="0.35"/>
    <row r="170" s="14" customFormat="1" x14ac:dyDescent="0.35"/>
    <row r="171" s="14" customFormat="1" x14ac:dyDescent="0.35"/>
    <row r="172" s="14" customFormat="1" x14ac:dyDescent="0.35"/>
    <row r="173" s="14" customFormat="1" x14ac:dyDescent="0.35"/>
    <row r="174" s="14" customFormat="1" x14ac:dyDescent="0.35"/>
    <row r="175" s="14" customFormat="1" x14ac:dyDescent="0.35"/>
    <row r="176" s="14" customFormat="1" x14ac:dyDescent="0.35"/>
    <row r="177" s="14" customFormat="1" x14ac:dyDescent="0.35"/>
    <row r="178" s="14" customFormat="1" x14ac:dyDescent="0.35"/>
    <row r="179" s="14" customFormat="1" x14ac:dyDescent="0.35"/>
    <row r="180" s="14" customFormat="1" x14ac:dyDescent="0.35"/>
    <row r="181" s="14" customFormat="1" x14ac:dyDescent="0.35"/>
    <row r="182" s="14" customFormat="1" x14ac:dyDescent="0.35"/>
    <row r="183" s="14" customFormat="1" x14ac:dyDescent="0.35"/>
    <row r="184" s="14" customFormat="1" x14ac:dyDescent="0.35"/>
    <row r="185" s="14" customFormat="1" x14ac:dyDescent="0.35"/>
    <row r="186" s="14" customFormat="1" x14ac:dyDescent="0.35"/>
    <row r="187" s="14" customFormat="1" x14ac:dyDescent="0.35"/>
    <row r="188" s="14" customFormat="1" x14ac:dyDescent="0.35"/>
    <row r="189" s="14" customFormat="1" x14ac:dyDescent="0.35"/>
    <row r="190" s="14" customFormat="1" x14ac:dyDescent="0.35"/>
    <row r="191" s="14" customFormat="1" x14ac:dyDescent="0.35"/>
    <row r="192" s="14" customFormat="1" x14ac:dyDescent="0.35"/>
    <row r="193" s="14" customFormat="1" x14ac:dyDescent="0.35"/>
    <row r="194" s="14" customFormat="1" x14ac:dyDescent="0.35"/>
    <row r="195" s="14" customFormat="1" x14ac:dyDescent="0.35"/>
    <row r="196" s="14" customFormat="1" x14ac:dyDescent="0.35"/>
    <row r="197" s="14" customFormat="1" x14ac:dyDescent="0.35"/>
    <row r="198" s="14" customFormat="1" x14ac:dyDescent="0.35"/>
    <row r="199" s="14" customFormat="1" x14ac:dyDescent="0.35"/>
    <row r="200" s="14" customFormat="1" x14ac:dyDescent="0.35"/>
    <row r="201" s="14" customFormat="1" x14ac:dyDescent="0.35"/>
    <row r="202" s="14" customFormat="1" x14ac:dyDescent="0.35"/>
    <row r="203" s="14" customFormat="1" x14ac:dyDescent="0.35"/>
    <row r="204" s="14" customFormat="1" x14ac:dyDescent="0.35"/>
    <row r="205" s="14" customFormat="1" x14ac:dyDescent="0.35"/>
    <row r="206" s="14" customFormat="1" x14ac:dyDescent="0.35"/>
    <row r="207" s="14" customFormat="1" x14ac:dyDescent="0.35"/>
    <row r="208" s="14" customFormat="1" x14ac:dyDescent="0.35"/>
    <row r="209" spans="2:19" s="14" customFormat="1" x14ac:dyDescent="0.35"/>
    <row r="210" spans="2:19" s="14" customFormat="1" x14ac:dyDescent="0.35"/>
    <row r="211" spans="2:19" s="14" customFormat="1" x14ac:dyDescent="0.35"/>
    <row r="212" spans="2:19" s="14" customFormat="1" x14ac:dyDescent="0.35"/>
    <row r="213" spans="2:19" s="14" customFormat="1" x14ac:dyDescent="0.35"/>
    <row r="214" spans="2:19" s="14" customFormat="1" x14ac:dyDescent="0.35"/>
    <row r="215" spans="2:19" s="14" customFormat="1" x14ac:dyDescent="0.35"/>
    <row r="216" spans="2:19" s="14" customFormat="1" x14ac:dyDescent="0.35"/>
    <row r="217" spans="2:19" s="14" customFormat="1" x14ac:dyDescent="0.35"/>
    <row r="218" spans="2:19" s="14" customFormat="1" x14ac:dyDescent="0.35"/>
    <row r="219" spans="2:19" s="14" customFormat="1" x14ac:dyDescent="0.35"/>
    <row r="220" spans="2:19" s="14" customFormat="1" x14ac:dyDescent="0.35"/>
    <row r="221" spans="2:19" s="14" customFormat="1" x14ac:dyDescent="0.35"/>
    <row r="222" spans="2:19" s="14" customFormat="1" x14ac:dyDescent="0.35"/>
    <row r="223" spans="2:19" x14ac:dyDescent="0.3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3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3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35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35">
      <c r="G227" s="14"/>
      <c r="H227" s="14"/>
      <c r="O227" s="14"/>
      <c r="P227" s="14"/>
      <c r="Q227" s="14"/>
      <c r="R227" s="14"/>
      <c r="S227" s="14"/>
    </row>
    <row r="228" spans="2:19" x14ac:dyDescent="0.35">
      <c r="G228" s="14"/>
      <c r="H228" s="14"/>
      <c r="O228" s="14"/>
      <c r="P228" s="14"/>
      <c r="Q228" s="14"/>
      <c r="R228" s="14"/>
      <c r="S228" s="14"/>
    </row>
    <row r="229" spans="2:19" x14ac:dyDescent="0.35">
      <c r="G229" s="14"/>
      <c r="O229" s="14"/>
      <c r="P229" s="14"/>
      <c r="Q229" s="14"/>
      <c r="R229" s="14"/>
      <c r="S229" s="14"/>
    </row>
    <row r="230" spans="2:19" x14ac:dyDescent="0.35">
      <c r="G230" s="14"/>
      <c r="O230" s="14"/>
      <c r="P230" s="14"/>
      <c r="Q230" s="14"/>
      <c r="R230" s="14"/>
      <c r="S230" s="14"/>
    </row>
    <row r="231" spans="2:19" x14ac:dyDescent="0.35">
      <c r="G231" s="14"/>
      <c r="O231" s="14"/>
      <c r="P231" s="14"/>
      <c r="Q231" s="14"/>
      <c r="R231" s="14"/>
      <c r="S231" s="14"/>
    </row>
    <row r="232" spans="2:19" x14ac:dyDescent="0.35">
      <c r="O232" s="14"/>
      <c r="P232" s="14"/>
      <c r="Q232" s="14"/>
      <c r="R232" s="14"/>
      <c r="S232" s="14"/>
    </row>
    <row r="233" spans="2:19" x14ac:dyDescent="0.35">
      <c r="O233" s="14"/>
      <c r="P233" s="14"/>
      <c r="Q233" s="14"/>
      <c r="R233" s="14"/>
      <c r="S233" s="14"/>
    </row>
    <row r="234" spans="2:19" x14ac:dyDescent="0.35">
      <c r="O234" s="14"/>
      <c r="P234" s="14"/>
      <c r="Q234" s="14"/>
      <c r="R234" s="14"/>
      <c r="S234" s="14"/>
    </row>
    <row r="235" spans="2:19" x14ac:dyDescent="0.35">
      <c r="P235" s="14"/>
      <c r="Q235" s="14"/>
      <c r="R235" s="14"/>
      <c r="S235" s="14"/>
    </row>
    <row r="236" spans="2:19" x14ac:dyDescent="0.35">
      <c r="P236" s="14"/>
      <c r="Q236" s="14"/>
      <c r="R236" s="14"/>
      <c r="S236" s="14"/>
    </row>
    <row r="237" spans="2:19" x14ac:dyDescent="0.35">
      <c r="P237" s="14"/>
      <c r="Q237" s="14"/>
      <c r="R237" s="14"/>
      <c r="S237" s="14"/>
    </row>
    <row r="238" spans="2:19" x14ac:dyDescent="0.35">
      <c r="P238" s="14"/>
      <c r="Q238" s="14"/>
      <c r="R238" s="14"/>
      <c r="S238" s="14"/>
    </row>
    <row r="239" spans="2:19" x14ac:dyDescent="0.35">
      <c r="P239" s="14"/>
      <c r="Q239" s="14"/>
      <c r="R239" s="14"/>
      <c r="S239" s="14"/>
    </row>
    <row r="240" spans="2:19" x14ac:dyDescent="0.35">
      <c r="P240" s="14"/>
      <c r="Q240" s="14"/>
      <c r="R240" s="14"/>
      <c r="S240" s="14"/>
    </row>
    <row r="241" spans="16:19" x14ac:dyDescent="0.35">
      <c r="P241" s="14"/>
      <c r="Q241" s="14"/>
      <c r="R241" s="14"/>
      <c r="S241" s="14"/>
    </row>
    <row r="242" spans="16:19" x14ac:dyDescent="0.35">
      <c r="P242" s="14"/>
      <c r="Q242" s="14"/>
      <c r="R242" s="14"/>
      <c r="S242" s="14"/>
    </row>
    <row r="243" spans="16:19" x14ac:dyDescent="0.35">
      <c r="P243" s="14"/>
      <c r="Q243" s="14"/>
      <c r="R243" s="14"/>
      <c r="S243" s="14"/>
    </row>
    <row r="244" spans="16:19" x14ac:dyDescent="0.35">
      <c r="P244" s="14"/>
      <c r="Q244" s="14"/>
      <c r="R244" s="14"/>
      <c r="S244" s="14"/>
    </row>
    <row r="245" spans="16:19" x14ac:dyDescent="0.35">
      <c r="P245" s="14"/>
      <c r="Q245" s="14"/>
      <c r="R245" s="14"/>
      <c r="S245" s="14"/>
    </row>
    <row r="246" spans="16:19" x14ac:dyDescent="0.35">
      <c r="P246" s="14"/>
      <c r="Q246" s="14"/>
      <c r="R246" s="14"/>
      <c r="S246" s="14"/>
    </row>
    <row r="247" spans="16:19" x14ac:dyDescent="0.35">
      <c r="P247" s="14"/>
      <c r="Q247" s="14"/>
      <c r="R247" s="14"/>
      <c r="S247" s="14"/>
    </row>
    <row r="248" spans="16:19" x14ac:dyDescent="0.35">
      <c r="P248" s="14"/>
      <c r="Q248" s="14"/>
      <c r="R248" s="14"/>
      <c r="S248" s="14"/>
    </row>
    <row r="249" spans="16:19" x14ac:dyDescent="0.35">
      <c r="P249" s="14"/>
      <c r="Q249" s="14"/>
      <c r="R249" s="14"/>
      <c r="S249" s="14"/>
    </row>
    <row r="250" spans="16:19" x14ac:dyDescent="0.35">
      <c r="P250" s="14"/>
      <c r="Q250" s="14"/>
      <c r="R250" s="14"/>
      <c r="S250" s="14"/>
    </row>
    <row r="251" spans="16:19" x14ac:dyDescent="0.35">
      <c r="P251" s="14"/>
      <c r="Q251" s="14"/>
      <c r="R251" s="14"/>
      <c r="S251" s="14"/>
    </row>
    <row r="252" spans="16:19" x14ac:dyDescent="0.35">
      <c r="P252" s="14"/>
      <c r="Q252" s="14"/>
      <c r="R252" s="14"/>
      <c r="S252" s="14"/>
    </row>
    <row r="253" spans="16:19" x14ac:dyDescent="0.35">
      <c r="P253" s="14"/>
      <c r="Q253" s="14"/>
      <c r="R253" s="14"/>
      <c r="S253" s="14"/>
    </row>
    <row r="254" spans="16:19" x14ac:dyDescent="0.35">
      <c r="P254" s="14"/>
      <c r="Q254" s="14"/>
      <c r="R254" s="14"/>
      <c r="S254" s="14"/>
    </row>
    <row r="255" spans="16:19" x14ac:dyDescent="0.35">
      <c r="P255" s="14"/>
      <c r="Q255" s="14"/>
      <c r="R255" s="14"/>
      <c r="S255" s="14"/>
    </row>
    <row r="256" spans="16:19" x14ac:dyDescent="0.35">
      <c r="P256" s="14"/>
      <c r="Q256" s="14"/>
      <c r="R256" s="14"/>
      <c r="S256" s="14"/>
    </row>
    <row r="257" spans="16:19" x14ac:dyDescent="0.35">
      <c r="P257" s="14"/>
      <c r="Q257" s="14"/>
      <c r="R257" s="14"/>
      <c r="S257" s="14"/>
    </row>
    <row r="258" spans="16:19" x14ac:dyDescent="0.35">
      <c r="P258" s="14"/>
      <c r="Q258" s="14"/>
      <c r="R258" s="14"/>
      <c r="S258" s="14"/>
    </row>
    <row r="259" spans="16:19" x14ac:dyDescent="0.35">
      <c r="P259" s="14"/>
      <c r="Q259" s="14"/>
      <c r="R259" s="14"/>
      <c r="S259" s="14"/>
    </row>
    <row r="260" spans="16:19" x14ac:dyDescent="0.35">
      <c r="P260" s="14"/>
      <c r="Q260" s="14"/>
      <c r="R260" s="14"/>
      <c r="S260" s="14"/>
    </row>
    <row r="261" spans="16:19" x14ac:dyDescent="0.35">
      <c r="P261" s="14"/>
      <c r="Q261" s="14"/>
      <c r="R261" s="14"/>
      <c r="S261" s="14"/>
    </row>
    <row r="262" spans="16:19" x14ac:dyDescent="0.35">
      <c r="P262" s="14"/>
      <c r="Q262" s="14"/>
      <c r="R262" s="14"/>
      <c r="S262" s="14"/>
    </row>
    <row r="263" spans="16:19" x14ac:dyDescent="0.35">
      <c r="P263" s="14"/>
      <c r="Q263" s="14"/>
      <c r="R263" s="14"/>
      <c r="S263" s="14"/>
    </row>
    <row r="264" spans="16:19" x14ac:dyDescent="0.35">
      <c r="P264" s="14"/>
      <c r="Q264" s="14"/>
      <c r="R264" s="14"/>
      <c r="S264" s="14"/>
    </row>
    <row r="265" spans="16:19" x14ac:dyDescent="0.35">
      <c r="P265" s="14"/>
      <c r="Q265" s="14"/>
      <c r="R265" s="14"/>
      <c r="S265" s="14"/>
    </row>
    <row r="266" spans="16:19" x14ac:dyDescent="0.35">
      <c r="P266" s="14"/>
      <c r="Q266" s="14"/>
      <c r="R266" s="14"/>
      <c r="S266" s="14"/>
    </row>
    <row r="267" spans="16:19" x14ac:dyDescent="0.35">
      <c r="P267" s="14"/>
      <c r="Q267" s="14"/>
      <c r="R267" s="14"/>
      <c r="S267" s="14"/>
    </row>
    <row r="268" spans="16:19" x14ac:dyDescent="0.35">
      <c r="P268" s="14"/>
      <c r="Q268" s="14"/>
      <c r="R268" s="14"/>
      <c r="S268" s="14"/>
    </row>
    <row r="269" spans="16:19" x14ac:dyDescent="0.35">
      <c r="P269" s="14"/>
      <c r="Q269" s="14"/>
      <c r="R269" s="14"/>
      <c r="S269" s="14"/>
    </row>
    <row r="270" spans="16:19" x14ac:dyDescent="0.35">
      <c r="P270" s="14"/>
      <c r="Q270" s="14"/>
      <c r="R270" s="14"/>
      <c r="S270" s="14"/>
    </row>
    <row r="271" spans="16:19" x14ac:dyDescent="0.35">
      <c r="P271" s="14"/>
      <c r="Q271" s="14"/>
      <c r="R271" s="14"/>
      <c r="S271" s="14"/>
    </row>
    <row r="272" spans="16:19" x14ac:dyDescent="0.35">
      <c r="P272" s="14"/>
      <c r="Q272" s="14"/>
      <c r="R272" s="14"/>
      <c r="S272" s="14"/>
    </row>
    <row r="273" spans="16:19" x14ac:dyDescent="0.35">
      <c r="P273" s="14"/>
      <c r="Q273" s="14"/>
      <c r="R273" s="14"/>
      <c r="S273" s="14"/>
    </row>
    <row r="274" spans="16:19" x14ac:dyDescent="0.35">
      <c r="P274" s="14"/>
      <c r="Q274" s="14"/>
      <c r="R274" s="14"/>
      <c r="S274" s="14"/>
    </row>
    <row r="275" spans="16:19" x14ac:dyDescent="0.35">
      <c r="P275" s="14"/>
      <c r="Q275" s="14"/>
      <c r="R275" s="14"/>
      <c r="S275" s="14"/>
    </row>
    <row r="276" spans="16:19" x14ac:dyDescent="0.35">
      <c r="P276" s="14"/>
      <c r="Q276" s="14"/>
      <c r="R276" s="14"/>
      <c r="S276" s="14"/>
    </row>
    <row r="277" spans="16:19" x14ac:dyDescent="0.35">
      <c r="P277" s="14"/>
      <c r="Q277" s="14"/>
      <c r="R277" s="14"/>
      <c r="S277" s="14"/>
    </row>
    <row r="278" spans="16:19" x14ac:dyDescent="0.35">
      <c r="P278" s="14"/>
      <c r="Q278" s="14"/>
      <c r="R278" s="14"/>
      <c r="S278" s="14"/>
    </row>
    <row r="279" spans="16:19" x14ac:dyDescent="0.35">
      <c r="P279" s="14"/>
      <c r="Q279" s="14"/>
      <c r="R279" s="14"/>
      <c r="S279" s="14"/>
    </row>
    <row r="280" spans="16:19" x14ac:dyDescent="0.35">
      <c r="P280" s="14"/>
      <c r="Q280" s="14"/>
      <c r="R280" s="14"/>
      <c r="S280" s="14"/>
    </row>
    <row r="281" spans="16:19" x14ac:dyDescent="0.35">
      <c r="P281" s="14"/>
      <c r="Q281" s="14"/>
      <c r="R281" s="14"/>
      <c r="S281" s="14"/>
    </row>
    <row r="282" spans="16:19" x14ac:dyDescent="0.35">
      <c r="P282" s="14"/>
      <c r="Q282" s="14"/>
      <c r="R282" s="14"/>
      <c r="S282" s="14"/>
    </row>
    <row r="283" spans="16:19" x14ac:dyDescent="0.35">
      <c r="P283" s="14"/>
      <c r="Q283" s="14"/>
      <c r="R283" s="14"/>
      <c r="S283" s="14"/>
    </row>
    <row r="284" spans="16:19" x14ac:dyDescent="0.35">
      <c r="P284" s="14"/>
      <c r="Q284" s="14"/>
      <c r="R284" s="14"/>
      <c r="S284" s="14"/>
    </row>
    <row r="285" spans="16:19" x14ac:dyDescent="0.35">
      <c r="P285" s="14"/>
      <c r="Q285" s="14"/>
      <c r="R285" s="14"/>
      <c r="S285" s="14"/>
    </row>
    <row r="286" spans="16:19" x14ac:dyDescent="0.35">
      <c r="P286" s="14"/>
      <c r="Q286" s="14"/>
      <c r="R286" s="14"/>
      <c r="S286" s="14"/>
    </row>
    <row r="287" spans="16:19" x14ac:dyDescent="0.35">
      <c r="P287" s="14"/>
      <c r="Q287" s="14"/>
      <c r="R287" s="14"/>
      <c r="S287" s="14"/>
    </row>
    <row r="288" spans="16:19" x14ac:dyDescent="0.35">
      <c r="P288" s="14"/>
      <c r="Q288" s="14"/>
      <c r="R288" s="14"/>
      <c r="S288" s="14"/>
    </row>
    <row r="289" spans="16:19" x14ac:dyDescent="0.35">
      <c r="P289" s="14"/>
      <c r="Q289" s="14"/>
      <c r="R289" s="14"/>
      <c r="S289" s="14"/>
    </row>
    <row r="290" spans="16:19" x14ac:dyDescent="0.35">
      <c r="P290" s="14"/>
      <c r="Q290" s="14"/>
      <c r="R290" s="14"/>
      <c r="S290" s="14"/>
    </row>
    <row r="291" spans="16:19" x14ac:dyDescent="0.35">
      <c r="P291" s="14"/>
      <c r="Q291" s="14"/>
      <c r="R291" s="14"/>
      <c r="S291" s="14"/>
    </row>
    <row r="292" spans="16:19" x14ac:dyDescent="0.35">
      <c r="P292" s="14"/>
      <c r="Q292" s="14"/>
      <c r="R292" s="14"/>
      <c r="S292" s="14"/>
    </row>
    <row r="293" spans="16:19" x14ac:dyDescent="0.35">
      <c r="P293" s="14"/>
      <c r="Q293" s="14"/>
      <c r="R293" s="14"/>
      <c r="S293" s="14"/>
    </row>
    <row r="294" spans="16:19" x14ac:dyDescent="0.35">
      <c r="P294" s="14"/>
      <c r="Q294" s="14"/>
      <c r="R294" s="14"/>
      <c r="S294" s="14"/>
    </row>
    <row r="295" spans="16:19" x14ac:dyDescent="0.35">
      <c r="P295" s="14"/>
      <c r="Q295" s="14"/>
      <c r="R295" s="14"/>
      <c r="S295" s="14"/>
    </row>
    <row r="296" spans="16:19" x14ac:dyDescent="0.35">
      <c r="P296" s="14"/>
      <c r="Q296" s="14"/>
      <c r="R296" s="14"/>
      <c r="S296" s="14"/>
    </row>
    <row r="297" spans="16:19" x14ac:dyDescent="0.35">
      <c r="P297" s="14"/>
      <c r="Q297" s="14"/>
      <c r="R297" s="14"/>
      <c r="S297" s="14"/>
    </row>
    <row r="298" spans="16:19" x14ac:dyDescent="0.35">
      <c r="P298" s="14"/>
      <c r="Q298" s="14"/>
      <c r="R298" s="14"/>
      <c r="S298" s="14"/>
    </row>
    <row r="299" spans="16:19" x14ac:dyDescent="0.35">
      <c r="P299" s="14"/>
      <c r="Q299" s="14"/>
      <c r="R299" s="14"/>
      <c r="S299" s="14"/>
    </row>
    <row r="300" spans="16:19" x14ac:dyDescent="0.35">
      <c r="P300" s="14"/>
      <c r="Q300" s="14"/>
      <c r="R300" s="14"/>
      <c r="S300" s="14"/>
    </row>
    <row r="301" spans="16:19" x14ac:dyDescent="0.35">
      <c r="P301" s="14"/>
      <c r="Q301" s="14"/>
      <c r="R301" s="14"/>
      <c r="S301" s="14"/>
    </row>
    <row r="302" spans="16:19" x14ac:dyDescent="0.35">
      <c r="P302" s="14"/>
      <c r="Q302" s="14"/>
      <c r="R302" s="14"/>
      <c r="S302" s="14"/>
    </row>
    <row r="303" spans="16:19" x14ac:dyDescent="0.35">
      <c r="P303" s="14"/>
      <c r="Q303" s="14"/>
      <c r="R303" s="14"/>
      <c r="S303" s="14"/>
    </row>
    <row r="304" spans="16:19" x14ac:dyDescent="0.35">
      <c r="P304" s="14"/>
      <c r="Q304" s="14"/>
      <c r="R304" s="14"/>
      <c r="S304" s="14"/>
    </row>
    <row r="305" spans="16:19" x14ac:dyDescent="0.35">
      <c r="P305" s="14"/>
      <c r="Q305" s="14"/>
      <c r="R305" s="14"/>
      <c r="S305" s="14"/>
    </row>
    <row r="306" spans="16:19" x14ac:dyDescent="0.35">
      <c r="P306" s="14"/>
      <c r="Q306" s="14"/>
      <c r="R306" s="14"/>
      <c r="S306" s="14"/>
    </row>
    <row r="307" spans="16:19" x14ac:dyDescent="0.35">
      <c r="P307" s="14"/>
      <c r="Q307" s="14"/>
      <c r="R307" s="14"/>
      <c r="S307" s="14"/>
    </row>
    <row r="308" spans="16:19" x14ac:dyDescent="0.35">
      <c r="P308" s="14"/>
      <c r="Q308" s="14"/>
      <c r="R308" s="14"/>
      <c r="S308" s="14"/>
    </row>
    <row r="309" spans="16:19" x14ac:dyDescent="0.35">
      <c r="P309" s="14"/>
      <c r="Q309" s="14"/>
      <c r="R309" s="14"/>
      <c r="S309" s="14"/>
    </row>
    <row r="310" spans="16:19" x14ac:dyDescent="0.35">
      <c r="P310" s="14"/>
      <c r="Q310" s="14"/>
      <c r="R310" s="14"/>
      <c r="S310" s="14"/>
    </row>
    <row r="311" spans="16:19" x14ac:dyDescent="0.35">
      <c r="P311" s="14"/>
      <c r="Q311" s="14"/>
      <c r="R311" s="14"/>
      <c r="S311" s="14"/>
    </row>
    <row r="312" spans="16:19" x14ac:dyDescent="0.35">
      <c r="P312" s="14"/>
      <c r="Q312" s="14"/>
      <c r="R312" s="14"/>
      <c r="S312" s="14"/>
    </row>
    <row r="313" spans="16:19" x14ac:dyDescent="0.35">
      <c r="P313" s="14"/>
      <c r="Q313" s="14"/>
      <c r="R313" s="14"/>
      <c r="S313" s="14"/>
    </row>
    <row r="314" spans="16:19" x14ac:dyDescent="0.35">
      <c r="P314" s="14"/>
      <c r="Q314" s="14"/>
      <c r="R314" s="14"/>
      <c r="S314" s="14"/>
    </row>
    <row r="315" spans="16:19" x14ac:dyDescent="0.35">
      <c r="P315" s="14"/>
      <c r="Q315" s="14"/>
      <c r="R315" s="14"/>
      <c r="S315" s="14"/>
    </row>
    <row r="316" spans="16:19" x14ac:dyDescent="0.35">
      <c r="P316" s="14"/>
      <c r="Q316" s="14"/>
      <c r="R316" s="14"/>
      <c r="S316" s="14"/>
    </row>
    <row r="317" spans="16:19" x14ac:dyDescent="0.35">
      <c r="P317" s="14"/>
      <c r="Q317" s="14"/>
      <c r="R317" s="14"/>
      <c r="S317" s="14"/>
    </row>
    <row r="318" spans="16:19" x14ac:dyDescent="0.35">
      <c r="Q318" s="14"/>
      <c r="R318" s="14"/>
      <c r="S318" s="14"/>
    </row>
    <row r="319" spans="16:19" x14ac:dyDescent="0.35">
      <c r="Q319" s="14"/>
      <c r="R319" s="14"/>
      <c r="S319" s="14"/>
    </row>
    <row r="320" spans="16:19" x14ac:dyDescent="0.35">
      <c r="Q320" s="14"/>
      <c r="R320" s="14"/>
      <c r="S320" s="14"/>
    </row>
  </sheetData>
  <mergeCells count="17">
    <mergeCell ref="H17:I17"/>
    <mergeCell ref="H24:I24"/>
    <mergeCell ref="H32:I32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9905585F-452F-4A64-8C62-74E68EE2FA80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374650</xdr:colOff>
                    <xdr:row>0</xdr:row>
                    <xdr:rowOff>177800</xdr:rowOff>
                  </from>
                  <to>
                    <xdr:col>11</xdr:col>
                    <xdr:colOff>533400</xdr:colOff>
                    <xdr:row>0</xdr:row>
                    <xdr:rowOff>679450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311150</xdr:colOff>
                    <xdr:row>0</xdr:row>
                    <xdr:rowOff>196850</xdr:rowOff>
                  </from>
                  <to>
                    <xdr:col>13</xdr:col>
                    <xdr:colOff>330200</xdr:colOff>
                    <xdr:row>0</xdr:row>
                    <xdr:rowOff>673100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939D3-D0CD-419C-BDE3-0AA57523E871}">
  <dimension ref="A1:W320"/>
  <sheetViews>
    <sheetView workbookViewId="0"/>
  </sheetViews>
  <sheetFormatPr defaultRowHeight="14.5" x14ac:dyDescent="0.35"/>
  <cols>
    <col min="2" max="2" width="3.90625" customWidth="1"/>
    <col min="3" max="3" width="21.08984375" customWidth="1"/>
    <col min="4" max="4" width="45.90625" customWidth="1"/>
    <col min="5" max="5" width="7.90625" customWidth="1"/>
    <col min="8" max="8" width="18.54296875" customWidth="1"/>
    <col min="9" max="9" width="15.54296875" customWidth="1"/>
    <col min="10" max="10" width="15" customWidth="1"/>
    <col min="11" max="11" width="11.36328125" customWidth="1"/>
    <col min="13" max="13" width="10.36328125" customWidth="1"/>
    <col min="14" max="14" width="8.36328125" customWidth="1"/>
    <col min="16" max="16" width="5.6328125" customWidth="1"/>
    <col min="17" max="18" width="12.453125" customWidth="1"/>
    <col min="19" max="19" width="5.6328125" customWidth="1"/>
  </cols>
  <sheetData>
    <row r="1" spans="2:23" s="1" customFormat="1" ht="69" customHeight="1" x14ac:dyDescent="0.3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55000000000000004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35"/>
    <row r="4" spans="2:23" s="14" customFormat="1" x14ac:dyDescent="0.3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35">
      <c r="G5" s="89" t="s">
        <v>138</v>
      </c>
      <c r="H5" s="89"/>
      <c r="I5" s="89"/>
      <c r="J5" s="89"/>
      <c r="K5" s="89"/>
      <c r="L5" s="89"/>
    </row>
    <row r="6" spans="2:23" s="14" customFormat="1" ht="22.25" customHeight="1" x14ac:dyDescent="0.6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3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" customHeight="1" x14ac:dyDescent="0.3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35">
      <c r="B9" s="22"/>
      <c r="C9" s="11" t="s">
        <v>31</v>
      </c>
      <c r="D9" s="68" t="s">
        <v>207</v>
      </c>
      <c r="E9" s="23"/>
      <c r="G9" s="22"/>
      <c r="H9" s="104" t="s">
        <v>34</v>
      </c>
      <c r="I9" s="105">
        <v>344.0414548206416</v>
      </c>
      <c r="J9" s="21"/>
      <c r="K9" s="21"/>
      <c r="L9" s="21"/>
      <c r="M9" s="21"/>
      <c r="N9" s="23"/>
      <c r="P9" s="22"/>
      <c r="Q9" s="68">
        <v>0.01</v>
      </c>
      <c r="R9" s="68">
        <v>244.88743826020311</v>
      </c>
      <c r="S9" s="23"/>
    </row>
    <row r="10" spans="2:23" s="14" customFormat="1" x14ac:dyDescent="0.35">
      <c r="B10" s="22"/>
      <c r="C10" s="95" t="s">
        <v>48</v>
      </c>
      <c r="D10" s="96" t="s">
        <v>152</v>
      </c>
      <c r="E10" s="23"/>
      <c r="F10" s="20"/>
      <c r="G10" s="22"/>
      <c r="H10" s="95" t="s">
        <v>35</v>
      </c>
      <c r="I10" s="96">
        <v>268.89914030735849</v>
      </c>
      <c r="J10" s="21"/>
      <c r="K10" s="21"/>
      <c r="L10" s="21"/>
      <c r="M10" s="21"/>
      <c r="N10" s="23"/>
      <c r="P10" s="22"/>
      <c r="Q10" s="96">
        <v>0.02</v>
      </c>
      <c r="R10" s="96">
        <v>254.19262202937492</v>
      </c>
      <c r="S10" s="23"/>
    </row>
    <row r="11" spans="2:23" s="14" customFormat="1" ht="14" customHeight="1" x14ac:dyDescent="0.35">
      <c r="B11" s="94"/>
      <c r="C11" s="97" t="s">
        <v>49</v>
      </c>
      <c r="D11" s="98" t="s">
        <v>153</v>
      </c>
      <c r="E11" s="94"/>
      <c r="G11" s="22"/>
      <c r="H11" s="11" t="s">
        <v>36</v>
      </c>
      <c r="I11" s="68">
        <v>492.29987635908947</v>
      </c>
      <c r="J11" s="21"/>
      <c r="K11" s="21"/>
      <c r="L11" s="21"/>
      <c r="M11" s="21"/>
      <c r="N11" s="23"/>
      <c r="P11" s="22"/>
      <c r="Q11" s="68">
        <v>0.03</v>
      </c>
      <c r="R11" s="68">
        <v>260.2477013037032</v>
      </c>
      <c r="S11" s="23"/>
    </row>
    <row r="12" spans="2:23" s="14" customFormat="1" ht="14.4" customHeight="1" x14ac:dyDescent="0.35">
      <c r="B12" s="94"/>
      <c r="C12" s="99"/>
      <c r="D12" s="100"/>
      <c r="E12" s="94"/>
      <c r="G12" s="22"/>
      <c r="H12" s="102" t="s">
        <v>42</v>
      </c>
      <c r="I12" s="103">
        <v>146.71304737813568</v>
      </c>
      <c r="J12" s="21"/>
      <c r="K12" s="21"/>
      <c r="L12" s="21"/>
      <c r="M12" s="21"/>
      <c r="N12" s="23"/>
      <c r="P12" s="22"/>
      <c r="Q12" s="96">
        <v>0.04</v>
      </c>
      <c r="R12" s="96">
        <v>265.04941717649774</v>
      </c>
      <c r="S12" s="23"/>
    </row>
    <row r="13" spans="2:23" s="14" customFormat="1" x14ac:dyDescent="0.35">
      <c r="B13" s="63"/>
      <c r="C13" s="72" t="s">
        <v>131</v>
      </c>
      <c r="D13" s="56" t="s">
        <v>206</v>
      </c>
      <c r="E13" s="64"/>
      <c r="G13" s="22"/>
      <c r="H13" s="11" t="s">
        <v>108</v>
      </c>
      <c r="I13" s="68">
        <v>0.39469070456814748</v>
      </c>
      <c r="J13" s="21"/>
      <c r="K13" s="21"/>
      <c r="L13" s="21"/>
      <c r="M13" s="21"/>
      <c r="N13" s="23"/>
      <c r="P13" s="22"/>
      <c r="Q13" s="68">
        <v>0.05</v>
      </c>
      <c r="R13" s="68">
        <v>268.89914030735849</v>
      </c>
      <c r="S13" s="23"/>
    </row>
    <row r="14" spans="2:23" s="14" customFormat="1" ht="14.4" customHeight="1" x14ac:dyDescent="0.35">
      <c r="B14" s="22"/>
      <c r="C14" s="44"/>
      <c r="D14" s="39"/>
      <c r="E14" s="23"/>
      <c r="G14" s="22"/>
      <c r="H14" s="95" t="s">
        <v>110</v>
      </c>
      <c r="I14" s="96">
        <v>3</v>
      </c>
      <c r="J14" s="21"/>
      <c r="K14" s="21"/>
      <c r="L14" s="21"/>
      <c r="M14" s="21"/>
      <c r="N14" s="23"/>
      <c r="P14" s="22"/>
      <c r="Q14" s="96">
        <v>0.06</v>
      </c>
      <c r="R14" s="96">
        <v>272.37402253139948</v>
      </c>
      <c r="S14" s="23"/>
    </row>
    <row r="15" spans="2:23" s="14" customFormat="1" ht="14.4" customHeight="1" x14ac:dyDescent="0.35">
      <c r="B15" s="22"/>
      <c r="C15" s="70" t="s">
        <v>57</v>
      </c>
      <c r="D15" s="41"/>
      <c r="E15" s="23"/>
      <c r="G15" s="22"/>
      <c r="H15" s="11" t="s">
        <v>109</v>
      </c>
      <c r="I15" s="68">
        <v>2.9801827796562921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275.36114456886048</v>
      </c>
      <c r="S15" s="23"/>
    </row>
    <row r="16" spans="2:23" s="14" customFormat="1" x14ac:dyDescent="0.35">
      <c r="B16" s="22"/>
      <c r="C16" s="11" t="s">
        <v>32</v>
      </c>
      <c r="D16" s="68" t="s">
        <v>179</v>
      </c>
      <c r="E16" s="23"/>
      <c r="G16" s="22"/>
      <c r="H16" s="21"/>
      <c r="I16" s="21"/>
      <c r="J16" s="21"/>
      <c r="K16" s="21"/>
      <c r="L16" s="21"/>
      <c r="M16" s="21"/>
      <c r="N16" s="23"/>
      <c r="P16" s="22"/>
      <c r="Q16" s="96">
        <v>0.08</v>
      </c>
      <c r="R16" s="96">
        <v>278.12325258025339</v>
      </c>
      <c r="S16" s="23"/>
    </row>
    <row r="17" spans="2:19" s="14" customFormat="1" x14ac:dyDescent="0.35">
      <c r="B17" s="22"/>
      <c r="C17" s="95" t="s">
        <v>24</v>
      </c>
      <c r="D17" s="96">
        <v>0.1</v>
      </c>
      <c r="E17" s="23"/>
      <c r="G17" s="22"/>
      <c r="H17" s="78" t="s">
        <v>54</v>
      </c>
      <c r="I17" s="79"/>
      <c r="J17" s="41"/>
      <c r="K17" s="21"/>
      <c r="L17" s="21"/>
      <c r="M17" s="21"/>
      <c r="N17" s="23"/>
      <c r="P17" s="22"/>
      <c r="Q17" s="68">
        <v>0.09</v>
      </c>
      <c r="R17" s="68">
        <v>280.70222415111607</v>
      </c>
      <c r="S17" s="23"/>
    </row>
    <row r="18" spans="2:19" s="14" customFormat="1" x14ac:dyDescent="0.35">
      <c r="B18" s="22"/>
      <c r="C18" s="11" t="s">
        <v>33</v>
      </c>
      <c r="D18" s="68">
        <v>0.95</v>
      </c>
      <c r="E18" s="23"/>
      <c r="G18" s="22"/>
      <c r="H18" s="106" t="s">
        <v>52</v>
      </c>
      <c r="I18" s="106">
        <v>2</v>
      </c>
      <c r="J18" s="107"/>
      <c r="K18" s="21"/>
      <c r="L18" s="21"/>
      <c r="M18" s="21"/>
      <c r="N18" s="23"/>
      <c r="P18" s="22"/>
      <c r="Q18" s="96">
        <v>0.1</v>
      </c>
      <c r="R18" s="96">
        <v>283.05051789717328</v>
      </c>
      <c r="S18" s="23"/>
    </row>
    <row r="19" spans="2:19" s="14" customFormat="1" ht="14.4" customHeight="1" x14ac:dyDescent="0.35">
      <c r="B19" s="22"/>
      <c r="C19" s="95" t="s">
        <v>18</v>
      </c>
      <c r="D19" s="96" t="s">
        <v>178</v>
      </c>
      <c r="E19" s="23"/>
      <c r="G19" s="22"/>
      <c r="H19" s="51" t="s">
        <v>37</v>
      </c>
      <c r="I19" s="51" t="s">
        <v>38</v>
      </c>
      <c r="J19" s="21"/>
      <c r="K19" s="21"/>
      <c r="L19" s="21"/>
      <c r="M19" s="21"/>
      <c r="N19" s="23"/>
      <c r="P19" s="22"/>
      <c r="Q19" s="68">
        <v>0.11</v>
      </c>
      <c r="R19" s="68">
        <v>285.25828750445504</v>
      </c>
      <c r="S19" s="23"/>
    </row>
    <row r="20" spans="2:19" s="14" customFormat="1" x14ac:dyDescent="0.35">
      <c r="B20" s="22"/>
      <c r="C20" s="21"/>
      <c r="D20" s="40"/>
      <c r="E20" s="23"/>
      <c r="G20" s="22"/>
      <c r="H20" s="101" t="s">
        <v>188</v>
      </c>
      <c r="I20" s="68">
        <v>-2.73651183050782</v>
      </c>
      <c r="J20" s="21"/>
      <c r="K20" s="21"/>
      <c r="L20" s="21"/>
      <c r="M20" s="21"/>
      <c r="N20" s="23"/>
      <c r="P20" s="22"/>
      <c r="Q20" s="96">
        <v>0.12</v>
      </c>
      <c r="R20" s="96">
        <v>287.40290980090475</v>
      </c>
      <c r="S20" s="23"/>
    </row>
    <row r="21" spans="2:19" s="14" customFormat="1" ht="14.4" customHeight="1" x14ac:dyDescent="0.35">
      <c r="B21" s="22"/>
      <c r="C21" s="70" t="s">
        <v>56</v>
      </c>
      <c r="D21" s="41"/>
      <c r="E21" s="23"/>
      <c r="G21" s="22"/>
      <c r="H21" s="96" t="s">
        <v>190</v>
      </c>
      <c r="I21" s="96">
        <v>3.0194769584368599E-3</v>
      </c>
      <c r="J21" s="21"/>
      <c r="K21" s="21"/>
      <c r="L21" s="21"/>
      <c r="M21" s="21"/>
      <c r="N21" s="23"/>
      <c r="P21" s="22"/>
      <c r="Q21" s="68">
        <v>0.13</v>
      </c>
      <c r="R21" s="68">
        <v>289.4316173847198</v>
      </c>
      <c r="S21" s="23"/>
    </row>
    <row r="22" spans="2:19" s="14" customFormat="1" ht="14.4" customHeight="1" x14ac:dyDescent="0.35">
      <c r="B22" s="22"/>
      <c r="C22" s="11" t="s">
        <v>39</v>
      </c>
      <c r="D22" s="68" t="s">
        <v>41</v>
      </c>
      <c r="E22" s="23"/>
      <c r="F22" s="13"/>
      <c r="G22" s="22"/>
      <c r="H22" s="40"/>
      <c r="I22" s="40"/>
      <c r="J22" s="40"/>
      <c r="K22" s="21"/>
      <c r="L22" s="21"/>
      <c r="M22" s="21"/>
      <c r="N22" s="23"/>
      <c r="P22" s="22"/>
      <c r="Q22" s="96">
        <v>0.14000000000000001</v>
      </c>
      <c r="R22" s="96">
        <v>291.34966946672205</v>
      </c>
      <c r="S22" s="23"/>
    </row>
    <row r="23" spans="2:19" s="14" customFormat="1" ht="14.4" customHeight="1" x14ac:dyDescent="0.35">
      <c r="B23" s="22"/>
      <c r="C23" s="95" t="s">
        <v>40</v>
      </c>
      <c r="D23" s="96" t="s">
        <v>155</v>
      </c>
      <c r="E23" s="23"/>
      <c r="F23" s="13"/>
      <c r="G23" s="22"/>
      <c r="H23" s="83" t="s">
        <v>53</v>
      </c>
      <c r="I23" s="83"/>
      <c r="J23" s="41"/>
      <c r="K23" s="41"/>
      <c r="L23" s="41"/>
      <c r="M23" s="41"/>
      <c r="N23" s="23"/>
      <c r="P23" s="22"/>
      <c r="Q23" s="68">
        <v>0.15</v>
      </c>
      <c r="R23" s="68">
        <v>293.19033188385663</v>
      </c>
      <c r="S23" s="23"/>
    </row>
    <row r="24" spans="2:19" s="14" customFormat="1" ht="29" x14ac:dyDescent="0.35">
      <c r="B24" s="22"/>
      <c r="C24" s="11" t="s">
        <v>51</v>
      </c>
      <c r="D24" s="68">
        <v>5</v>
      </c>
      <c r="E24" s="23"/>
      <c r="F24" s="13"/>
      <c r="G24" s="22"/>
      <c r="H24" s="42" t="s">
        <v>41</v>
      </c>
      <c r="I24" s="42" t="s">
        <v>47</v>
      </c>
      <c r="J24" s="43" t="s">
        <v>43</v>
      </c>
      <c r="K24" s="43" t="s">
        <v>44</v>
      </c>
      <c r="L24" s="43" t="s">
        <v>45</v>
      </c>
      <c r="M24" s="43" t="s">
        <v>46</v>
      </c>
      <c r="N24" s="23"/>
      <c r="P24" s="22"/>
      <c r="Q24" s="96">
        <v>0.16</v>
      </c>
      <c r="R24" s="96">
        <v>294.98687047306885</v>
      </c>
      <c r="S24" s="23"/>
    </row>
    <row r="25" spans="2:19" s="14" customFormat="1" x14ac:dyDescent="0.35">
      <c r="B25" s="24"/>
      <c r="C25" s="36"/>
      <c r="D25" s="36"/>
      <c r="E25" s="26"/>
      <c r="F25" s="13"/>
      <c r="G25" s="22"/>
      <c r="H25" s="68">
        <v>0</v>
      </c>
      <c r="I25" s="68">
        <v>6.0852946632812883E-2</v>
      </c>
      <c r="J25" s="68">
        <v>2.6185022936099385</v>
      </c>
      <c r="K25" s="68">
        <v>2</v>
      </c>
      <c r="L25" s="68">
        <v>43.03</v>
      </c>
      <c r="M25" s="68">
        <v>-0.39441010660939441</v>
      </c>
      <c r="N25" s="34"/>
      <c r="P25" s="22"/>
      <c r="Q25" s="68">
        <v>0.17</v>
      </c>
      <c r="R25" s="68">
        <v>296.74955099801491</v>
      </c>
      <c r="S25" s="23"/>
    </row>
    <row r="26" spans="2:19" s="14" customFormat="1" ht="17.399999999999999" customHeight="1" x14ac:dyDescent="0.35">
      <c r="B26" s="45"/>
      <c r="C26" s="47"/>
      <c r="D26" s="47"/>
      <c r="E26" s="47"/>
      <c r="F26" s="13"/>
      <c r="G26" s="22"/>
      <c r="H26" s="96">
        <v>17.2</v>
      </c>
      <c r="I26" s="96">
        <v>6.3889599855472004E-2</v>
      </c>
      <c r="J26" s="96">
        <v>2.6252236580613451</v>
      </c>
      <c r="K26" s="96">
        <v>4</v>
      </c>
      <c r="L26" s="96">
        <v>41.09</v>
      </c>
      <c r="M26" s="96">
        <v>0.87697125823505606</v>
      </c>
      <c r="N26" s="23"/>
      <c r="P26" s="22"/>
      <c r="Q26" s="96">
        <v>0.18</v>
      </c>
      <c r="R26" s="96">
        <v>298.44494815413714</v>
      </c>
      <c r="S26" s="23"/>
    </row>
    <row r="27" spans="2:19" s="14" customFormat="1" ht="13.5" customHeight="1" x14ac:dyDescent="0.35">
      <c r="B27" s="13"/>
      <c r="C27" s="35"/>
      <c r="D27" s="35"/>
      <c r="E27" s="35"/>
      <c r="F27" s="13"/>
      <c r="G27" s="22"/>
      <c r="H27" s="68">
        <v>59.5</v>
      </c>
      <c r="I27" s="68">
        <v>7.1967444834541067E-2</v>
      </c>
      <c r="J27" s="68">
        <v>3.0226326830507246</v>
      </c>
      <c r="K27" s="68">
        <v>1</v>
      </c>
      <c r="L27" s="68">
        <v>42</v>
      </c>
      <c r="M27" s="68">
        <v>-1.207654566454043</v>
      </c>
      <c r="N27" s="23"/>
      <c r="P27" s="22"/>
      <c r="Q27" s="68">
        <v>0.19</v>
      </c>
      <c r="R27" s="68">
        <v>300.08476745632618</v>
      </c>
      <c r="S27" s="23"/>
    </row>
    <row r="28" spans="2:19" s="14" customFormat="1" ht="14.4" customHeight="1" x14ac:dyDescent="0.35">
      <c r="B28" s="13"/>
      <c r="C28" s="35"/>
      <c r="D28" s="35"/>
      <c r="E28" s="35"/>
      <c r="F28" s="13"/>
      <c r="G28" s="22"/>
      <c r="H28" s="96">
        <v>177.1</v>
      </c>
      <c r="I28" s="96">
        <v>9.9592331136231699E-2</v>
      </c>
      <c r="J28" s="96">
        <v>4.4617364349031794</v>
      </c>
      <c r="K28" s="96">
        <v>6</v>
      </c>
      <c r="L28" s="96">
        <v>44.8</v>
      </c>
      <c r="M28" s="96">
        <v>0.76746610666759707</v>
      </c>
      <c r="N28" s="23"/>
      <c r="P28" s="22"/>
      <c r="Q28" s="96">
        <v>0.2</v>
      </c>
      <c r="R28" s="96">
        <v>301.68317479359069</v>
      </c>
      <c r="S28" s="23"/>
    </row>
    <row r="29" spans="2:19" s="14" customFormat="1" ht="14.4" customHeight="1" x14ac:dyDescent="0.35">
      <c r="B29" s="13"/>
      <c r="C29" s="35"/>
      <c r="D29" s="35"/>
      <c r="E29" s="35"/>
      <c r="F29" s="13"/>
      <c r="G29" s="22"/>
      <c r="H29" s="68">
        <v>646.29999999999995</v>
      </c>
      <c r="I29" s="68">
        <v>0.3132381379302977</v>
      </c>
      <c r="J29" s="68">
        <v>13.271899904106712</v>
      </c>
      <c r="K29" s="68">
        <v>13</v>
      </c>
      <c r="L29" s="68">
        <v>42.37</v>
      </c>
      <c r="M29" s="68">
        <v>-9.0061550783111524E-2</v>
      </c>
      <c r="N29" s="23"/>
      <c r="P29" s="22"/>
      <c r="Q29" s="68">
        <v>0.21</v>
      </c>
      <c r="R29" s="68">
        <v>303.25433605493959</v>
      </c>
      <c r="S29" s="23"/>
    </row>
    <row r="30" spans="2:19" s="14" customFormat="1" ht="12" customHeight="1" x14ac:dyDescent="0.35">
      <c r="B30" s="13"/>
      <c r="C30" s="35"/>
      <c r="D30" s="35"/>
      <c r="E30" s="35"/>
      <c r="F30" s="13"/>
      <c r="G30" s="22"/>
      <c r="H30" s="40"/>
      <c r="I30" s="40"/>
      <c r="J30" s="40"/>
      <c r="K30" s="40"/>
      <c r="L30" s="40"/>
      <c r="M30" s="40"/>
      <c r="N30" s="23"/>
      <c r="P30" s="22"/>
      <c r="Q30" s="96">
        <v>0.22</v>
      </c>
      <c r="R30" s="96">
        <v>304.8119424742323</v>
      </c>
      <c r="S30" s="23"/>
    </row>
    <row r="31" spans="2:19" s="14" customFormat="1" ht="14" customHeight="1" x14ac:dyDescent="0.35">
      <c r="B31" s="13"/>
      <c r="C31" s="35"/>
      <c r="D31" s="35"/>
      <c r="E31" s="35"/>
      <c r="G31" s="22"/>
      <c r="H31" s="83" t="s">
        <v>111</v>
      </c>
      <c r="I31" s="83"/>
      <c r="J31" s="40"/>
      <c r="K31" s="40"/>
      <c r="L31" s="40"/>
      <c r="M31" s="40"/>
      <c r="N31" s="23"/>
      <c r="P31" s="22"/>
      <c r="Q31" s="68">
        <v>0.23</v>
      </c>
      <c r="R31" s="68">
        <v>306.34241043590077</v>
      </c>
      <c r="S31" s="23"/>
    </row>
    <row r="32" spans="2:19" s="14" customFormat="1" x14ac:dyDescent="0.35">
      <c r="B32" s="13"/>
      <c r="C32" s="13"/>
      <c r="D32" s="13"/>
      <c r="E32" s="13"/>
      <c r="G32" s="22"/>
      <c r="H32" s="108" t="s">
        <v>31</v>
      </c>
      <c r="I32" s="108" t="s">
        <v>90</v>
      </c>
      <c r="J32" s="108" t="s">
        <v>52</v>
      </c>
      <c r="K32" s="108" t="s">
        <v>91</v>
      </c>
      <c r="L32" s="108" t="s">
        <v>92</v>
      </c>
      <c r="M32" s="108" t="s">
        <v>93</v>
      </c>
      <c r="N32" s="23"/>
      <c r="P32" s="22"/>
      <c r="Q32" s="96">
        <v>0.24</v>
      </c>
      <c r="R32" s="96">
        <v>307.83854640410351</v>
      </c>
      <c r="S32" s="23"/>
    </row>
    <row r="33" spans="1:19" s="14" customFormat="1" x14ac:dyDescent="0.35">
      <c r="A33" s="13"/>
      <c r="B33" s="13"/>
      <c r="C33" s="13"/>
      <c r="D33" s="13"/>
      <c r="E33" s="13"/>
      <c r="F33" s="13"/>
      <c r="G33" s="22"/>
      <c r="H33" s="68" t="s">
        <v>182</v>
      </c>
      <c r="I33" s="68">
        <v>-69.696674623224837</v>
      </c>
      <c r="J33" s="68">
        <v>5</v>
      </c>
      <c r="K33" s="68" t="s">
        <v>183</v>
      </c>
      <c r="L33" s="68" t="s">
        <v>183</v>
      </c>
      <c r="M33" s="68" t="s">
        <v>183</v>
      </c>
      <c r="N33" s="23"/>
      <c r="P33" s="22"/>
      <c r="Q33" s="68">
        <v>0.25</v>
      </c>
      <c r="R33" s="68">
        <v>309.30729448475876</v>
      </c>
      <c r="S33" s="23"/>
    </row>
    <row r="34" spans="1:19" s="14" customFormat="1" ht="15" customHeight="1" x14ac:dyDescent="0.35">
      <c r="A34" s="13"/>
      <c r="B34" s="13"/>
      <c r="C34" s="13"/>
      <c r="D34" s="13"/>
      <c r="E34" s="13"/>
      <c r="F34" s="13"/>
      <c r="G34" s="22"/>
      <c r="H34" s="96" t="s">
        <v>184</v>
      </c>
      <c r="I34" s="96">
        <v>-71.356523689067842</v>
      </c>
      <c r="J34" s="96">
        <v>2</v>
      </c>
      <c r="K34" s="96">
        <v>3.3196981316860104</v>
      </c>
      <c r="L34" s="96">
        <v>3</v>
      </c>
      <c r="M34" s="96">
        <v>0.34491042804830518</v>
      </c>
      <c r="N34" s="23"/>
      <c r="P34" s="22"/>
      <c r="Q34" s="96">
        <v>0.26</v>
      </c>
      <c r="R34" s="96">
        <v>310.75559878378471</v>
      </c>
      <c r="S34" s="23"/>
    </row>
    <row r="35" spans="1:19" s="14" customFormat="1" ht="15" customHeight="1" x14ac:dyDescent="0.55000000000000004">
      <c r="A35" s="13"/>
      <c r="C35" s="13"/>
      <c r="D35" s="82"/>
      <c r="E35" s="82"/>
      <c r="F35" s="13"/>
      <c r="G35" s="22"/>
      <c r="H35" s="68" t="s">
        <v>185</v>
      </c>
      <c r="I35" s="68">
        <v>-79.065135763056432</v>
      </c>
      <c r="J35" s="68">
        <v>1</v>
      </c>
      <c r="K35" s="68">
        <v>18.73692227966319</v>
      </c>
      <c r="L35" s="68">
        <v>4</v>
      </c>
      <c r="M35" s="68">
        <v>8.8520391772506368E-4</v>
      </c>
      <c r="N35" s="23"/>
      <c r="P35" s="22"/>
      <c r="Q35" s="68">
        <v>0.27</v>
      </c>
      <c r="R35" s="68">
        <v>312.19040340709955</v>
      </c>
      <c r="S35" s="23"/>
    </row>
    <row r="36" spans="1:19" s="14" customFormat="1" x14ac:dyDescent="0.35">
      <c r="A36" s="13"/>
      <c r="C36" s="13"/>
      <c r="D36" s="13"/>
      <c r="E36" s="27"/>
      <c r="F36" s="13"/>
      <c r="G36" s="22"/>
      <c r="H36" s="40"/>
      <c r="I36" s="40"/>
      <c r="J36" s="40"/>
      <c r="K36" s="40"/>
      <c r="L36" s="40"/>
      <c r="M36" s="40"/>
      <c r="N36" s="23"/>
      <c r="P36" s="22"/>
      <c r="Q36" s="96">
        <v>0.28000000000000003</v>
      </c>
      <c r="R36" s="96">
        <v>313.61865246062155</v>
      </c>
      <c r="S36" s="23"/>
    </row>
    <row r="37" spans="1:19" s="14" customFormat="1" x14ac:dyDescent="0.35">
      <c r="A37" s="13"/>
      <c r="B37" s="13"/>
      <c r="C37" s="13"/>
      <c r="D37" s="13"/>
      <c r="E37" s="27"/>
      <c r="F37" s="13"/>
      <c r="G37" s="45"/>
      <c r="H37" s="46"/>
      <c r="I37" s="45"/>
      <c r="J37" s="45"/>
      <c r="K37" s="45"/>
      <c r="L37" s="45"/>
      <c r="M37" s="45"/>
      <c r="N37" s="45"/>
      <c r="P37" s="22"/>
      <c r="Q37" s="68">
        <v>0.28999999999999998</v>
      </c>
      <c r="R37" s="68">
        <v>315.04040136508354</v>
      </c>
      <c r="S37" s="23"/>
    </row>
    <row r="38" spans="1:19" s="14" customFormat="1" ht="23.5" x14ac:dyDescent="0.55000000000000004">
      <c r="A38" s="13"/>
      <c r="B38" s="13"/>
      <c r="C38" s="13"/>
      <c r="D38" s="13"/>
      <c r="E38" s="27"/>
      <c r="F38" s="13"/>
      <c r="H38" s="29"/>
      <c r="M38" s="13"/>
      <c r="N38" s="13"/>
      <c r="P38" s="22"/>
      <c r="Q38" s="96">
        <v>0.3</v>
      </c>
      <c r="R38" s="96">
        <v>316.44352215014874</v>
      </c>
      <c r="S38" s="23"/>
    </row>
    <row r="39" spans="1:19" s="14" customFormat="1" x14ac:dyDescent="0.35">
      <c r="A39" s="13"/>
      <c r="B39" s="13"/>
      <c r="C39" s="13"/>
      <c r="D39" s="13"/>
      <c r="E39" s="27"/>
      <c r="F39" s="13"/>
      <c r="H39" s="28"/>
      <c r="M39" s="13"/>
      <c r="N39" s="13"/>
      <c r="P39" s="22"/>
      <c r="Q39" s="68">
        <v>0.31</v>
      </c>
      <c r="R39" s="68">
        <v>317.83142977438331</v>
      </c>
      <c r="S39" s="23"/>
    </row>
    <row r="40" spans="1:19" s="14" customFormat="1" x14ac:dyDescent="0.35">
      <c r="A40" s="13"/>
      <c r="B40" s="13"/>
      <c r="C40" s="13"/>
      <c r="D40" s="13"/>
      <c r="E40" s="13"/>
      <c r="F40" s="13"/>
      <c r="H40" s="28"/>
      <c r="I40" s="13"/>
      <c r="J40" s="13"/>
      <c r="K40" s="13"/>
      <c r="L40" s="13"/>
      <c r="M40" s="13"/>
      <c r="N40" s="13"/>
      <c r="P40" s="22"/>
      <c r="Q40" s="96">
        <v>0.32</v>
      </c>
      <c r="R40" s="96">
        <v>319.20840620415396</v>
      </c>
      <c r="S40" s="23"/>
    </row>
    <row r="41" spans="1:19" s="14" customFormat="1" ht="15" customHeight="1" x14ac:dyDescent="0.35">
      <c r="A41" s="13"/>
      <c r="B41" s="13"/>
      <c r="C41" s="13"/>
      <c r="D41" s="13"/>
      <c r="E41" s="13"/>
      <c r="F41" s="13"/>
      <c r="H41" s="30"/>
      <c r="I41" s="13"/>
      <c r="J41" s="13"/>
      <c r="K41" s="13"/>
      <c r="L41" s="13"/>
      <c r="M41" s="13"/>
      <c r="N41" s="13"/>
      <c r="P41" s="22"/>
      <c r="Q41" s="68">
        <v>0.33</v>
      </c>
      <c r="R41" s="68">
        <v>320.57873340582751</v>
      </c>
      <c r="S41" s="23"/>
    </row>
    <row r="42" spans="1:19" s="14" customFormat="1" ht="23.5" x14ac:dyDescent="0.55000000000000004">
      <c r="A42" s="13"/>
      <c r="B42" s="13"/>
      <c r="C42" s="13"/>
      <c r="D42" s="82"/>
      <c r="E42" s="82"/>
      <c r="F42" s="13"/>
      <c r="H42" s="28"/>
      <c r="P42" s="22"/>
      <c r="Q42" s="96">
        <v>0.34</v>
      </c>
      <c r="R42" s="96">
        <v>321.94669334577071</v>
      </c>
      <c r="S42" s="23"/>
    </row>
    <row r="43" spans="1:19" s="14" customFormat="1" x14ac:dyDescent="0.35">
      <c r="A43" s="13"/>
      <c r="B43" s="13"/>
      <c r="C43" s="13"/>
      <c r="D43" s="13"/>
      <c r="E43" s="27"/>
      <c r="F43" s="13"/>
      <c r="H43" s="28"/>
      <c r="P43" s="22"/>
      <c r="Q43" s="68">
        <v>0.35000000000000003</v>
      </c>
      <c r="R43" s="68">
        <v>323.31656799035034</v>
      </c>
      <c r="S43" s="23"/>
    </row>
    <row r="44" spans="1:19" s="14" customFormat="1" x14ac:dyDescent="0.35">
      <c r="A44" s="13"/>
      <c r="B44" s="13"/>
      <c r="C44" s="13"/>
      <c r="D44" s="13"/>
      <c r="E44" s="27"/>
      <c r="F44" s="13"/>
      <c r="H44" s="28"/>
      <c r="P44" s="22"/>
      <c r="Q44" s="96">
        <v>0.36</v>
      </c>
      <c r="R44" s="96">
        <v>324.68815020206478</v>
      </c>
      <c r="S44" s="23"/>
    </row>
    <row r="45" spans="1:19" s="14" customFormat="1" x14ac:dyDescent="0.3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326.05269663748817</v>
      </c>
      <c r="S45" s="23"/>
    </row>
    <row r="46" spans="1:19" s="14" customFormat="1" x14ac:dyDescent="0.3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327.41247431397204</v>
      </c>
      <c r="S46" s="23"/>
    </row>
    <row r="47" spans="1:19" s="14" customFormat="1" x14ac:dyDescent="0.35">
      <c r="A47" s="13"/>
      <c r="B47" s="13"/>
      <c r="C47" s="13"/>
      <c r="D47" s="13"/>
      <c r="E47" s="13"/>
      <c r="F47" s="13"/>
      <c r="O47" s="13"/>
      <c r="P47" s="22"/>
      <c r="Q47" s="68">
        <v>0.39</v>
      </c>
      <c r="R47" s="68">
        <v>328.77044905658562</v>
      </c>
      <c r="S47" s="23"/>
    </row>
    <row r="48" spans="1:19" s="14" customFormat="1" x14ac:dyDescent="0.35">
      <c r="A48" s="13"/>
      <c r="B48" s="13"/>
      <c r="C48" s="13"/>
      <c r="D48" s="13"/>
      <c r="E48" s="13"/>
      <c r="F48" s="13"/>
      <c r="O48" s="13"/>
      <c r="P48" s="22"/>
      <c r="Q48" s="96">
        <v>0.4</v>
      </c>
      <c r="R48" s="96">
        <v>330.12958669039824</v>
      </c>
      <c r="S48" s="23"/>
    </row>
    <row r="49" spans="1:19" s="14" customFormat="1" x14ac:dyDescent="0.35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331.49285304047902</v>
      </c>
      <c r="S49" s="23"/>
    </row>
    <row r="50" spans="1:19" s="14" customFormat="1" x14ac:dyDescent="0.35">
      <c r="B50" s="13"/>
      <c r="C50" s="13"/>
      <c r="D50" s="13"/>
      <c r="E50" s="13"/>
      <c r="O50" s="13"/>
      <c r="P50" s="22"/>
      <c r="Q50" s="96">
        <v>0.42</v>
      </c>
      <c r="R50" s="96">
        <v>332.86321393189741</v>
      </c>
      <c r="S50" s="23"/>
    </row>
    <row r="51" spans="1:19" s="14" customFormat="1" x14ac:dyDescent="0.35">
      <c r="B51" s="13"/>
      <c r="C51" s="13"/>
      <c r="D51" s="13"/>
      <c r="E51" s="13"/>
      <c r="P51" s="22"/>
      <c r="Q51" s="68">
        <v>0.43</v>
      </c>
      <c r="R51" s="68">
        <v>334.24252790906058</v>
      </c>
      <c r="S51" s="23"/>
    </row>
    <row r="52" spans="1:19" s="14" customFormat="1" x14ac:dyDescent="0.35">
      <c r="B52" s="13"/>
      <c r="P52" s="22"/>
      <c r="Q52" s="96">
        <v>0.44</v>
      </c>
      <c r="R52" s="96">
        <v>335.62250472148628</v>
      </c>
      <c r="S52" s="23"/>
    </row>
    <row r="53" spans="1:19" s="14" customFormat="1" x14ac:dyDescent="0.35">
      <c r="B53" s="13"/>
      <c r="P53" s="22"/>
      <c r="Q53" s="68">
        <v>0.45</v>
      </c>
      <c r="R53" s="68">
        <v>337.00349243922301</v>
      </c>
      <c r="S53" s="23"/>
    </row>
    <row r="54" spans="1:19" s="14" customFormat="1" x14ac:dyDescent="0.35">
      <c r="P54" s="22"/>
      <c r="Q54" s="96">
        <v>0.46</v>
      </c>
      <c r="R54" s="96">
        <v>338.38885849692991</v>
      </c>
      <c r="S54" s="23"/>
    </row>
    <row r="55" spans="1:19" s="14" customFormat="1" x14ac:dyDescent="0.35">
      <c r="P55" s="22"/>
      <c r="Q55" s="68">
        <v>0.47000000000000003</v>
      </c>
      <c r="R55" s="68">
        <v>339.78197032926602</v>
      </c>
      <c r="S55" s="23"/>
    </row>
    <row r="56" spans="1:19" s="14" customFormat="1" x14ac:dyDescent="0.35">
      <c r="P56" s="22"/>
      <c r="Q56" s="96">
        <v>0.48</v>
      </c>
      <c r="R56" s="96">
        <v>341.18619537089063</v>
      </c>
      <c r="S56" s="23"/>
    </row>
    <row r="57" spans="1:19" s="14" customFormat="1" x14ac:dyDescent="0.35">
      <c r="P57" s="22"/>
      <c r="Q57" s="68">
        <v>0.49</v>
      </c>
      <c r="R57" s="68">
        <v>342.60490105646278</v>
      </c>
      <c r="S57" s="23"/>
    </row>
    <row r="58" spans="1:19" s="14" customFormat="1" x14ac:dyDescent="0.35">
      <c r="P58" s="22"/>
      <c r="Q58" s="96">
        <v>0.5</v>
      </c>
      <c r="R58" s="96">
        <v>344.0414548206416</v>
      </c>
      <c r="S58" s="23"/>
    </row>
    <row r="59" spans="1:19" s="14" customFormat="1" x14ac:dyDescent="0.35">
      <c r="P59" s="22"/>
      <c r="Q59" s="68">
        <v>0.51</v>
      </c>
      <c r="R59" s="68">
        <v>345.48987675680615</v>
      </c>
      <c r="S59" s="23"/>
    </row>
    <row r="60" spans="1:19" s="14" customFormat="1" x14ac:dyDescent="0.35">
      <c r="P60" s="22"/>
      <c r="Q60" s="96">
        <v>0.52</v>
      </c>
      <c r="R60" s="96">
        <v>346.94508025663765</v>
      </c>
      <c r="S60" s="23"/>
    </row>
    <row r="61" spans="1:19" s="14" customFormat="1" x14ac:dyDescent="0.35">
      <c r="P61" s="22"/>
      <c r="Q61" s="68">
        <v>0.53</v>
      </c>
      <c r="R61" s="68">
        <v>348.41177270224898</v>
      </c>
      <c r="S61" s="23"/>
    </row>
    <row r="62" spans="1:19" s="14" customFormat="1" x14ac:dyDescent="0.35">
      <c r="P62" s="22"/>
      <c r="Q62" s="96">
        <v>0.54</v>
      </c>
      <c r="R62" s="96">
        <v>349.89466147575286</v>
      </c>
      <c r="S62" s="23"/>
    </row>
    <row r="63" spans="1:19" s="14" customFormat="1" x14ac:dyDescent="0.35">
      <c r="P63" s="22"/>
      <c r="Q63" s="68">
        <v>0.55000000000000004</v>
      </c>
      <c r="R63" s="68">
        <v>351.39845395926204</v>
      </c>
      <c r="S63" s="23"/>
    </row>
    <row r="64" spans="1:19" s="14" customFormat="1" x14ac:dyDescent="0.35">
      <c r="P64" s="22"/>
      <c r="Q64" s="96">
        <v>0.56000000000000005</v>
      </c>
      <c r="R64" s="96">
        <v>352.92785753488948</v>
      </c>
      <c r="S64" s="23"/>
    </row>
    <row r="65" spans="16:19" s="14" customFormat="1" x14ac:dyDescent="0.35">
      <c r="P65" s="22"/>
      <c r="Q65" s="68">
        <v>0.57000000000000006</v>
      </c>
      <c r="R65" s="68">
        <v>354.48750776358787</v>
      </c>
      <c r="S65" s="23"/>
    </row>
    <row r="66" spans="16:19" s="14" customFormat="1" x14ac:dyDescent="0.35">
      <c r="P66" s="22"/>
      <c r="Q66" s="96">
        <v>0.57999999999999996</v>
      </c>
      <c r="R66" s="96">
        <v>356.06919130771058</v>
      </c>
      <c r="S66" s="23"/>
    </row>
    <row r="67" spans="16:19" s="14" customFormat="1" x14ac:dyDescent="0.35">
      <c r="P67" s="22"/>
      <c r="Q67" s="68">
        <v>0.59</v>
      </c>
      <c r="R67" s="68">
        <v>357.66869271220793</v>
      </c>
      <c r="S67" s="23"/>
    </row>
    <row r="68" spans="16:19" s="14" customFormat="1" x14ac:dyDescent="0.35">
      <c r="P68" s="22"/>
      <c r="Q68" s="96">
        <v>0.6</v>
      </c>
      <c r="R68" s="96">
        <v>359.2916070895551</v>
      </c>
      <c r="S68" s="23"/>
    </row>
    <row r="69" spans="16:19" s="14" customFormat="1" x14ac:dyDescent="0.35">
      <c r="P69" s="22"/>
      <c r="Q69" s="68">
        <v>0.61</v>
      </c>
      <c r="R69" s="68">
        <v>360.94352955222706</v>
      </c>
      <c r="S69" s="23"/>
    </row>
    <row r="70" spans="16:19" s="14" customFormat="1" x14ac:dyDescent="0.35">
      <c r="P70" s="22"/>
      <c r="Q70" s="96">
        <v>0.62</v>
      </c>
      <c r="R70" s="96">
        <v>362.63005521269906</v>
      </c>
      <c r="S70" s="23"/>
    </row>
    <row r="71" spans="16:19" s="14" customFormat="1" x14ac:dyDescent="0.35">
      <c r="P71" s="22"/>
      <c r="Q71" s="68">
        <v>0.63</v>
      </c>
      <c r="R71" s="68">
        <v>364.35677918344612</v>
      </c>
      <c r="S71" s="23"/>
    </row>
    <row r="72" spans="16:19" s="14" customFormat="1" x14ac:dyDescent="0.35">
      <c r="P72" s="22"/>
      <c r="Q72" s="96">
        <v>0.64</v>
      </c>
      <c r="R72" s="96">
        <v>366.12294102386778</v>
      </c>
      <c r="S72" s="23"/>
    </row>
    <row r="73" spans="16:19" s="14" customFormat="1" x14ac:dyDescent="0.35">
      <c r="P73" s="22"/>
      <c r="Q73" s="68">
        <v>0.65</v>
      </c>
      <c r="R73" s="68">
        <v>367.91341923613089</v>
      </c>
      <c r="S73" s="23"/>
    </row>
    <row r="74" spans="16:19" s="14" customFormat="1" x14ac:dyDescent="0.35">
      <c r="P74" s="22"/>
      <c r="Q74" s="96">
        <v>0.66</v>
      </c>
      <c r="R74" s="96">
        <v>369.73644474274823</v>
      </c>
      <c r="S74" s="23"/>
    </row>
    <row r="75" spans="16:19" s="14" customFormat="1" x14ac:dyDescent="0.35">
      <c r="P75" s="22"/>
      <c r="Q75" s="68">
        <v>0.67</v>
      </c>
      <c r="R75" s="68">
        <v>371.60240686629271</v>
      </c>
      <c r="S75" s="23"/>
    </row>
    <row r="76" spans="16:19" s="14" customFormat="1" x14ac:dyDescent="0.35">
      <c r="P76" s="22"/>
      <c r="Q76" s="96">
        <v>0.68</v>
      </c>
      <c r="R76" s="96">
        <v>373.52169492933717</v>
      </c>
      <c r="S76" s="23"/>
    </row>
    <row r="77" spans="16:19" s="14" customFormat="1" x14ac:dyDescent="0.35">
      <c r="P77" s="22"/>
      <c r="Q77" s="68">
        <v>0.69000000000000006</v>
      </c>
      <c r="R77" s="68">
        <v>375.50469825445424</v>
      </c>
      <c r="S77" s="23"/>
    </row>
    <row r="78" spans="16:19" s="14" customFormat="1" x14ac:dyDescent="0.35">
      <c r="P78" s="22"/>
      <c r="Q78" s="96">
        <v>0.70000000000000007</v>
      </c>
      <c r="R78" s="96">
        <v>377.54662189311375</v>
      </c>
      <c r="S78" s="23"/>
    </row>
    <row r="79" spans="16:19" s="14" customFormat="1" x14ac:dyDescent="0.35">
      <c r="P79" s="22"/>
      <c r="Q79" s="68">
        <v>0.71</v>
      </c>
      <c r="R79" s="68">
        <v>379.6288147800621</v>
      </c>
      <c r="S79" s="23"/>
    </row>
    <row r="80" spans="16:19" s="14" customFormat="1" x14ac:dyDescent="0.35">
      <c r="P80" s="22"/>
      <c r="Q80" s="96">
        <v>0.72</v>
      </c>
      <c r="R80" s="96">
        <v>381.76815139188886</v>
      </c>
      <c r="S80" s="23"/>
    </row>
    <row r="81" spans="16:19" s="14" customFormat="1" x14ac:dyDescent="0.35">
      <c r="P81" s="22"/>
      <c r="Q81" s="68">
        <v>0.73</v>
      </c>
      <c r="R81" s="68">
        <v>383.98272555891094</v>
      </c>
      <c r="S81" s="23"/>
    </row>
    <row r="82" spans="16:19" s="14" customFormat="1" x14ac:dyDescent="0.35">
      <c r="P82" s="22"/>
      <c r="Q82" s="96">
        <v>0.74</v>
      </c>
      <c r="R82" s="96">
        <v>386.29063111144558</v>
      </c>
      <c r="S82" s="23"/>
    </row>
    <row r="83" spans="16:19" s="14" customFormat="1" x14ac:dyDescent="0.35">
      <c r="P83" s="22"/>
      <c r="Q83" s="68">
        <v>0.75</v>
      </c>
      <c r="R83" s="68">
        <v>388.69594766285962</v>
      </c>
      <c r="S83" s="23"/>
    </row>
    <row r="84" spans="16:19" s="14" customFormat="1" x14ac:dyDescent="0.35">
      <c r="P84" s="22"/>
      <c r="Q84" s="96">
        <v>0.76</v>
      </c>
      <c r="R84" s="96">
        <v>391.16686612060073</v>
      </c>
      <c r="S84" s="23"/>
    </row>
    <row r="85" spans="16:19" s="14" customFormat="1" x14ac:dyDescent="0.35">
      <c r="P85" s="22"/>
      <c r="Q85" s="68">
        <v>0.77</v>
      </c>
      <c r="R85" s="68">
        <v>393.72887050728002</v>
      </c>
      <c r="S85" s="23"/>
    </row>
    <row r="86" spans="16:19" s="14" customFormat="1" x14ac:dyDescent="0.35">
      <c r="P86" s="22"/>
      <c r="Q86" s="96">
        <v>0.78</v>
      </c>
      <c r="R86" s="96">
        <v>396.41355229378519</v>
      </c>
      <c r="S86" s="23"/>
    </row>
    <row r="87" spans="16:19" s="14" customFormat="1" x14ac:dyDescent="0.35">
      <c r="P87" s="22"/>
      <c r="Q87" s="68">
        <v>0.79</v>
      </c>
      <c r="R87" s="68">
        <v>399.25127403749917</v>
      </c>
      <c r="S87" s="23"/>
    </row>
    <row r="88" spans="16:19" s="14" customFormat="1" x14ac:dyDescent="0.35">
      <c r="P88" s="22"/>
      <c r="Q88" s="96">
        <v>0.8</v>
      </c>
      <c r="R88" s="96">
        <v>402.20417294463795</v>
      </c>
      <c r="S88" s="23"/>
    </row>
    <row r="89" spans="16:19" s="14" customFormat="1" x14ac:dyDescent="0.35">
      <c r="P89" s="22"/>
      <c r="Q89" s="68">
        <v>0.81</v>
      </c>
      <c r="R89" s="68">
        <v>405.28407682937677</v>
      </c>
      <c r="S89" s="23"/>
    </row>
    <row r="90" spans="16:19" s="14" customFormat="1" x14ac:dyDescent="0.35">
      <c r="P90" s="22"/>
      <c r="Q90" s="96">
        <v>0.82000000000000006</v>
      </c>
      <c r="R90" s="96">
        <v>408.55106087493709</v>
      </c>
      <c r="S90" s="23"/>
    </row>
    <row r="91" spans="16:19" s="14" customFormat="1" x14ac:dyDescent="0.35">
      <c r="P91" s="22"/>
      <c r="Q91" s="68">
        <v>0.83000000000000007</v>
      </c>
      <c r="R91" s="68">
        <v>412.05345529296648</v>
      </c>
      <c r="S91" s="23"/>
    </row>
    <row r="92" spans="16:19" s="14" customFormat="1" x14ac:dyDescent="0.35">
      <c r="P92" s="22"/>
      <c r="Q92" s="96">
        <v>0.84</v>
      </c>
      <c r="R92" s="96">
        <v>415.7287275660621</v>
      </c>
      <c r="S92" s="23"/>
    </row>
    <row r="93" spans="16:19" s="14" customFormat="1" x14ac:dyDescent="0.35">
      <c r="P93" s="22"/>
      <c r="Q93" s="68">
        <v>0.85</v>
      </c>
      <c r="R93" s="68">
        <v>419.64820687353409</v>
      </c>
      <c r="S93" s="23"/>
    </row>
    <row r="94" spans="16:19" s="14" customFormat="1" x14ac:dyDescent="0.35">
      <c r="P94" s="22"/>
      <c r="Q94" s="96">
        <v>0.86</v>
      </c>
      <c r="R94" s="96">
        <v>423.92267843628156</v>
      </c>
      <c r="S94" s="23"/>
    </row>
    <row r="95" spans="16:19" s="14" customFormat="1" x14ac:dyDescent="0.35">
      <c r="P95" s="22"/>
      <c r="Q95" s="68">
        <v>0.87</v>
      </c>
      <c r="R95" s="68">
        <v>428.49223109182884</v>
      </c>
      <c r="S95" s="23"/>
    </row>
    <row r="96" spans="16:19" s="14" customFormat="1" x14ac:dyDescent="0.35">
      <c r="P96" s="22"/>
      <c r="Q96" s="96">
        <v>0.88</v>
      </c>
      <c r="R96" s="96">
        <v>433.4624216337055</v>
      </c>
      <c r="S96" s="23"/>
    </row>
    <row r="97" spans="16:19" s="14" customFormat="1" x14ac:dyDescent="0.35">
      <c r="P97" s="22"/>
      <c r="Q97" s="68">
        <v>0.89</v>
      </c>
      <c r="R97" s="68">
        <v>438.98139119505589</v>
      </c>
      <c r="S97" s="23"/>
    </row>
    <row r="98" spans="16:19" s="14" customFormat="1" x14ac:dyDescent="0.35">
      <c r="P98" s="22"/>
      <c r="Q98" s="96">
        <v>0.9</v>
      </c>
      <c r="R98" s="96">
        <v>445.01130067545688</v>
      </c>
      <c r="S98" s="23"/>
    </row>
    <row r="99" spans="16:19" s="14" customFormat="1" x14ac:dyDescent="0.35">
      <c r="P99" s="22"/>
      <c r="Q99" s="68">
        <v>0.91</v>
      </c>
      <c r="R99" s="68">
        <v>451.87118478572086</v>
      </c>
      <c r="S99" s="23"/>
    </row>
    <row r="100" spans="16:19" s="14" customFormat="1" x14ac:dyDescent="0.35">
      <c r="P100" s="22"/>
      <c r="Q100" s="96">
        <v>0.92</v>
      </c>
      <c r="R100" s="96">
        <v>459.58034324149298</v>
      </c>
      <c r="S100" s="23"/>
    </row>
    <row r="101" spans="16:19" s="14" customFormat="1" x14ac:dyDescent="0.35">
      <c r="P101" s="22"/>
      <c r="Q101" s="68">
        <v>0.93</v>
      </c>
      <c r="R101" s="68">
        <v>468.58400897782633</v>
      </c>
      <c r="S101" s="23"/>
    </row>
    <row r="102" spans="16:19" s="14" customFormat="1" x14ac:dyDescent="0.35">
      <c r="P102" s="22"/>
      <c r="Q102" s="96">
        <v>0.94000000000000006</v>
      </c>
      <c r="R102" s="96">
        <v>479.26165566662206</v>
      </c>
      <c r="S102" s="23"/>
    </row>
    <row r="103" spans="16:19" s="14" customFormat="1" x14ac:dyDescent="0.35">
      <c r="P103" s="22"/>
      <c r="Q103" s="68">
        <v>0.95000000000000007</v>
      </c>
      <c r="R103" s="68">
        <v>492.29987635909043</v>
      </c>
      <c r="S103" s="23"/>
    </row>
    <row r="104" spans="16:19" s="14" customFormat="1" x14ac:dyDescent="0.35">
      <c r="P104" s="22"/>
      <c r="Q104" s="96">
        <v>0.96</v>
      </c>
      <c r="R104" s="96">
        <v>508.99447084344104</v>
      </c>
      <c r="S104" s="23"/>
    </row>
    <row r="105" spans="16:19" s="14" customFormat="1" x14ac:dyDescent="0.35">
      <c r="P105" s="22"/>
      <c r="Q105" s="68">
        <v>0.97</v>
      </c>
      <c r="R105" s="68">
        <v>531.84661571795107</v>
      </c>
      <c r="S105" s="23"/>
    </row>
    <row r="106" spans="16:19" s="14" customFormat="1" x14ac:dyDescent="0.35">
      <c r="P106" s="22"/>
      <c r="Q106" s="96">
        <v>0.98</v>
      </c>
      <c r="R106" s="96">
        <v>567.29044749433604</v>
      </c>
      <c r="S106" s="23"/>
    </row>
    <row r="107" spans="16:19" s="14" customFormat="1" x14ac:dyDescent="0.35">
      <c r="P107" s="22"/>
      <c r="Q107" s="68">
        <v>0.99</v>
      </c>
      <c r="R107" s="68">
        <v>638.93621471644042</v>
      </c>
      <c r="S107" s="23"/>
    </row>
    <row r="108" spans="16:19" s="14" customFormat="1" x14ac:dyDescent="0.35">
      <c r="P108" s="24"/>
      <c r="Q108" s="25"/>
      <c r="R108" s="25"/>
      <c r="S108" s="26"/>
    </row>
    <row r="109" spans="16:19" s="14" customFormat="1" x14ac:dyDescent="0.35"/>
    <row r="110" spans="16:19" s="14" customFormat="1" x14ac:dyDescent="0.35"/>
    <row r="111" spans="16:19" s="14" customFormat="1" x14ac:dyDescent="0.35"/>
    <row r="112" spans="16:19" s="14" customFormat="1" x14ac:dyDescent="0.35"/>
    <row r="113" s="14" customFormat="1" x14ac:dyDescent="0.35"/>
    <row r="114" s="14" customFormat="1" x14ac:dyDescent="0.35"/>
    <row r="115" s="14" customFormat="1" x14ac:dyDescent="0.35"/>
    <row r="116" s="14" customFormat="1" x14ac:dyDescent="0.35"/>
    <row r="117" s="14" customFormat="1" x14ac:dyDescent="0.35"/>
    <row r="118" s="14" customFormat="1" x14ac:dyDescent="0.35"/>
    <row r="119" s="14" customFormat="1" x14ac:dyDescent="0.35"/>
    <row r="120" s="14" customFormat="1" x14ac:dyDescent="0.35"/>
    <row r="121" s="14" customFormat="1" x14ac:dyDescent="0.35"/>
    <row r="122" s="14" customFormat="1" x14ac:dyDescent="0.35"/>
    <row r="123" s="14" customFormat="1" x14ac:dyDescent="0.35"/>
    <row r="124" s="14" customFormat="1" x14ac:dyDescent="0.35"/>
    <row r="125" s="14" customFormat="1" x14ac:dyDescent="0.35"/>
    <row r="126" s="14" customFormat="1" x14ac:dyDescent="0.35"/>
    <row r="127" s="14" customFormat="1" x14ac:dyDescent="0.35"/>
    <row r="128" s="14" customFormat="1" x14ac:dyDescent="0.35"/>
    <row r="129" spans="18:18" s="14" customFormat="1" x14ac:dyDescent="0.35"/>
    <row r="130" spans="18:18" s="14" customFormat="1" x14ac:dyDescent="0.35"/>
    <row r="131" spans="18:18" s="14" customFormat="1" x14ac:dyDescent="0.35">
      <c r="R131" s="19"/>
    </row>
    <row r="132" spans="18:18" s="14" customFormat="1" x14ac:dyDescent="0.35"/>
    <row r="133" spans="18:18" s="14" customFormat="1" x14ac:dyDescent="0.35"/>
    <row r="134" spans="18:18" s="14" customFormat="1" x14ac:dyDescent="0.35"/>
    <row r="135" spans="18:18" s="14" customFormat="1" x14ac:dyDescent="0.35"/>
    <row r="136" spans="18:18" s="14" customFormat="1" x14ac:dyDescent="0.35"/>
    <row r="137" spans="18:18" s="14" customFormat="1" x14ac:dyDescent="0.35"/>
    <row r="138" spans="18:18" s="14" customFormat="1" x14ac:dyDescent="0.35"/>
    <row r="139" spans="18:18" s="14" customFormat="1" x14ac:dyDescent="0.35"/>
    <row r="140" spans="18:18" s="14" customFormat="1" x14ac:dyDescent="0.35"/>
    <row r="141" spans="18:18" s="14" customFormat="1" x14ac:dyDescent="0.35"/>
    <row r="142" spans="18:18" s="14" customFormat="1" x14ac:dyDescent="0.35"/>
    <row r="143" spans="18:18" s="14" customFormat="1" x14ac:dyDescent="0.35"/>
    <row r="144" spans="18:18" s="14" customFormat="1" x14ac:dyDescent="0.35"/>
    <row r="145" s="14" customFormat="1" x14ac:dyDescent="0.35"/>
    <row r="146" s="14" customFormat="1" x14ac:dyDescent="0.35"/>
    <row r="147" s="14" customFormat="1" x14ac:dyDescent="0.35"/>
    <row r="148" s="14" customFormat="1" x14ac:dyDescent="0.35"/>
    <row r="149" s="14" customFormat="1" x14ac:dyDescent="0.35"/>
    <row r="150" s="14" customFormat="1" x14ac:dyDescent="0.35"/>
    <row r="151" s="14" customFormat="1" x14ac:dyDescent="0.35"/>
    <row r="152" s="14" customFormat="1" x14ac:dyDescent="0.35"/>
    <row r="153" s="14" customFormat="1" x14ac:dyDescent="0.35"/>
    <row r="154" s="14" customFormat="1" x14ac:dyDescent="0.35"/>
    <row r="155" s="14" customFormat="1" x14ac:dyDescent="0.35"/>
    <row r="156" s="14" customFormat="1" x14ac:dyDescent="0.35"/>
    <row r="157" s="14" customFormat="1" x14ac:dyDescent="0.35"/>
    <row r="158" s="14" customFormat="1" x14ac:dyDescent="0.35"/>
    <row r="159" s="14" customFormat="1" x14ac:dyDescent="0.35"/>
    <row r="160" s="14" customFormat="1" x14ac:dyDescent="0.35"/>
    <row r="161" s="14" customFormat="1" x14ac:dyDescent="0.35"/>
    <row r="162" s="14" customFormat="1" x14ac:dyDescent="0.35"/>
    <row r="163" s="14" customFormat="1" x14ac:dyDescent="0.35"/>
    <row r="164" s="14" customFormat="1" x14ac:dyDescent="0.35"/>
    <row r="165" s="14" customFormat="1" x14ac:dyDescent="0.35"/>
    <row r="166" s="14" customFormat="1" x14ac:dyDescent="0.35"/>
    <row r="167" s="14" customFormat="1" x14ac:dyDescent="0.35"/>
    <row r="168" s="14" customFormat="1" x14ac:dyDescent="0.35"/>
    <row r="169" s="14" customFormat="1" x14ac:dyDescent="0.35"/>
    <row r="170" s="14" customFormat="1" x14ac:dyDescent="0.35"/>
    <row r="171" s="14" customFormat="1" x14ac:dyDescent="0.35"/>
    <row r="172" s="14" customFormat="1" x14ac:dyDescent="0.35"/>
    <row r="173" s="14" customFormat="1" x14ac:dyDescent="0.35"/>
    <row r="174" s="14" customFormat="1" x14ac:dyDescent="0.35"/>
    <row r="175" s="14" customFormat="1" x14ac:dyDescent="0.35"/>
    <row r="176" s="14" customFormat="1" x14ac:dyDescent="0.35"/>
    <row r="177" s="14" customFormat="1" x14ac:dyDescent="0.35"/>
    <row r="178" s="14" customFormat="1" x14ac:dyDescent="0.35"/>
    <row r="179" s="14" customFormat="1" x14ac:dyDescent="0.35"/>
    <row r="180" s="14" customFormat="1" x14ac:dyDescent="0.35"/>
    <row r="181" s="14" customFormat="1" x14ac:dyDescent="0.35"/>
    <row r="182" s="14" customFormat="1" x14ac:dyDescent="0.35"/>
    <row r="183" s="14" customFormat="1" x14ac:dyDescent="0.35"/>
    <row r="184" s="14" customFormat="1" x14ac:dyDescent="0.35"/>
    <row r="185" s="14" customFormat="1" x14ac:dyDescent="0.35"/>
    <row r="186" s="14" customFormat="1" x14ac:dyDescent="0.35"/>
    <row r="187" s="14" customFormat="1" x14ac:dyDescent="0.35"/>
    <row r="188" s="14" customFormat="1" x14ac:dyDescent="0.35"/>
    <row r="189" s="14" customFormat="1" x14ac:dyDescent="0.35"/>
    <row r="190" s="14" customFormat="1" x14ac:dyDescent="0.35"/>
    <row r="191" s="14" customFormat="1" x14ac:dyDescent="0.35"/>
    <row r="192" s="14" customFormat="1" x14ac:dyDescent="0.35"/>
    <row r="193" s="14" customFormat="1" x14ac:dyDescent="0.35"/>
    <row r="194" s="14" customFormat="1" x14ac:dyDescent="0.35"/>
    <row r="195" s="14" customFormat="1" x14ac:dyDescent="0.35"/>
    <row r="196" s="14" customFormat="1" x14ac:dyDescent="0.35"/>
    <row r="197" s="14" customFormat="1" x14ac:dyDescent="0.35"/>
    <row r="198" s="14" customFormat="1" x14ac:dyDescent="0.35"/>
    <row r="199" s="14" customFormat="1" x14ac:dyDescent="0.35"/>
    <row r="200" s="14" customFormat="1" x14ac:dyDescent="0.35"/>
    <row r="201" s="14" customFormat="1" x14ac:dyDescent="0.35"/>
    <row r="202" s="14" customFormat="1" x14ac:dyDescent="0.35"/>
    <row r="203" s="14" customFormat="1" x14ac:dyDescent="0.35"/>
    <row r="204" s="14" customFormat="1" x14ac:dyDescent="0.35"/>
    <row r="205" s="14" customFormat="1" x14ac:dyDescent="0.35"/>
    <row r="206" s="14" customFormat="1" x14ac:dyDescent="0.35"/>
    <row r="207" s="14" customFormat="1" x14ac:dyDescent="0.35"/>
    <row r="208" s="14" customFormat="1" x14ac:dyDescent="0.35"/>
    <row r="209" spans="2:19" s="14" customFormat="1" x14ac:dyDescent="0.35"/>
    <row r="210" spans="2:19" s="14" customFormat="1" x14ac:dyDescent="0.35"/>
    <row r="211" spans="2:19" s="14" customFormat="1" x14ac:dyDescent="0.35"/>
    <row r="212" spans="2:19" s="14" customFormat="1" x14ac:dyDescent="0.35"/>
    <row r="213" spans="2:19" s="14" customFormat="1" x14ac:dyDescent="0.35"/>
    <row r="214" spans="2:19" s="14" customFormat="1" x14ac:dyDescent="0.35"/>
    <row r="215" spans="2:19" s="14" customFormat="1" x14ac:dyDescent="0.35"/>
    <row r="216" spans="2:19" s="14" customFormat="1" x14ac:dyDescent="0.35"/>
    <row r="217" spans="2:19" s="14" customFormat="1" x14ac:dyDescent="0.35"/>
    <row r="218" spans="2:19" s="14" customFormat="1" x14ac:dyDescent="0.35"/>
    <row r="219" spans="2:19" s="14" customFormat="1" x14ac:dyDescent="0.35"/>
    <row r="220" spans="2:19" s="14" customFormat="1" x14ac:dyDescent="0.35"/>
    <row r="221" spans="2:19" s="14" customFormat="1" x14ac:dyDescent="0.35"/>
    <row r="222" spans="2:19" s="14" customFormat="1" x14ac:dyDescent="0.35"/>
    <row r="223" spans="2:19" x14ac:dyDescent="0.3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3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3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35">
      <c r="B226" s="14"/>
      <c r="G226" s="14"/>
      <c r="H226" s="14"/>
      <c r="O226" s="14"/>
      <c r="P226" s="14"/>
      <c r="Q226" s="14"/>
      <c r="R226" s="14"/>
      <c r="S226" s="14"/>
    </row>
    <row r="227" spans="2:19" x14ac:dyDescent="0.35">
      <c r="G227" s="14"/>
      <c r="H227" s="14"/>
      <c r="O227" s="14"/>
      <c r="P227" s="14"/>
      <c r="Q227" s="14"/>
      <c r="R227" s="14"/>
      <c r="S227" s="14"/>
    </row>
    <row r="228" spans="2:19" x14ac:dyDescent="0.35">
      <c r="G228" s="14"/>
      <c r="O228" s="14"/>
      <c r="P228" s="14"/>
      <c r="Q228" s="14"/>
      <c r="R228" s="14"/>
      <c r="S228" s="14"/>
    </row>
    <row r="229" spans="2:19" x14ac:dyDescent="0.35">
      <c r="G229" s="14"/>
      <c r="O229" s="14"/>
      <c r="P229" s="14"/>
      <c r="Q229" s="14"/>
      <c r="R229" s="14"/>
      <c r="S229" s="14"/>
    </row>
    <row r="230" spans="2:19" x14ac:dyDescent="0.35">
      <c r="G230" s="14"/>
      <c r="O230" s="14"/>
      <c r="P230" s="14"/>
      <c r="Q230" s="14"/>
      <c r="R230" s="14"/>
      <c r="S230" s="14"/>
    </row>
    <row r="231" spans="2:19" x14ac:dyDescent="0.35">
      <c r="O231" s="14"/>
      <c r="P231" s="14"/>
      <c r="Q231" s="14"/>
      <c r="R231" s="14"/>
      <c r="S231" s="14"/>
    </row>
    <row r="232" spans="2:19" x14ac:dyDescent="0.35">
      <c r="O232" s="14"/>
      <c r="P232" s="14"/>
      <c r="Q232" s="14"/>
      <c r="R232" s="14"/>
      <c r="S232" s="14"/>
    </row>
    <row r="233" spans="2:19" x14ac:dyDescent="0.35">
      <c r="O233" s="14"/>
      <c r="P233" s="14"/>
      <c r="Q233" s="14"/>
      <c r="R233" s="14"/>
      <c r="S233" s="14"/>
    </row>
    <row r="234" spans="2:19" x14ac:dyDescent="0.35">
      <c r="O234" s="14"/>
      <c r="P234" s="14"/>
      <c r="Q234" s="14"/>
      <c r="R234" s="14"/>
      <c r="S234" s="14"/>
    </row>
    <row r="235" spans="2:19" x14ac:dyDescent="0.35">
      <c r="P235" s="14"/>
      <c r="Q235" s="14"/>
      <c r="R235" s="14"/>
      <c r="S235" s="14"/>
    </row>
    <row r="236" spans="2:19" x14ac:dyDescent="0.35">
      <c r="P236" s="14"/>
      <c r="Q236" s="14"/>
      <c r="R236" s="14"/>
      <c r="S236" s="14"/>
    </row>
    <row r="237" spans="2:19" x14ac:dyDescent="0.35">
      <c r="P237" s="14"/>
      <c r="Q237" s="14"/>
      <c r="R237" s="14"/>
      <c r="S237" s="14"/>
    </row>
    <row r="238" spans="2:19" x14ac:dyDescent="0.35">
      <c r="P238" s="14"/>
      <c r="Q238" s="14"/>
      <c r="R238" s="14"/>
      <c r="S238" s="14"/>
    </row>
    <row r="239" spans="2:19" x14ac:dyDescent="0.35">
      <c r="P239" s="14"/>
      <c r="Q239" s="14"/>
      <c r="R239" s="14"/>
      <c r="S239" s="14"/>
    </row>
    <row r="240" spans="2:19" x14ac:dyDescent="0.35">
      <c r="P240" s="14"/>
      <c r="Q240" s="14"/>
      <c r="R240" s="14"/>
      <c r="S240" s="14"/>
    </row>
    <row r="241" spans="16:19" x14ac:dyDescent="0.35">
      <c r="P241" s="14"/>
      <c r="Q241" s="14"/>
      <c r="R241" s="14"/>
      <c r="S241" s="14"/>
    </row>
    <row r="242" spans="16:19" x14ac:dyDescent="0.35">
      <c r="P242" s="14"/>
      <c r="Q242" s="14"/>
      <c r="R242" s="14"/>
      <c r="S242" s="14"/>
    </row>
    <row r="243" spans="16:19" x14ac:dyDescent="0.35">
      <c r="P243" s="14"/>
      <c r="Q243" s="14"/>
      <c r="R243" s="14"/>
      <c r="S243" s="14"/>
    </row>
    <row r="244" spans="16:19" x14ac:dyDescent="0.35">
      <c r="P244" s="14"/>
      <c r="Q244" s="14"/>
      <c r="R244" s="14"/>
      <c r="S244" s="14"/>
    </row>
    <row r="245" spans="16:19" x14ac:dyDescent="0.35">
      <c r="P245" s="14"/>
      <c r="Q245" s="14"/>
      <c r="R245" s="14"/>
      <c r="S245" s="14"/>
    </row>
    <row r="246" spans="16:19" x14ac:dyDescent="0.35">
      <c r="P246" s="14"/>
      <c r="Q246" s="14"/>
      <c r="R246" s="14"/>
      <c r="S246" s="14"/>
    </row>
    <row r="247" spans="16:19" x14ac:dyDescent="0.35">
      <c r="P247" s="14"/>
      <c r="Q247" s="14"/>
      <c r="R247" s="14"/>
      <c r="S247" s="14"/>
    </row>
    <row r="248" spans="16:19" x14ac:dyDescent="0.35">
      <c r="P248" s="14"/>
      <c r="Q248" s="14"/>
      <c r="R248" s="14"/>
      <c r="S248" s="14"/>
    </row>
    <row r="249" spans="16:19" x14ac:dyDescent="0.35">
      <c r="P249" s="14"/>
      <c r="Q249" s="14"/>
      <c r="R249" s="14"/>
      <c r="S249" s="14"/>
    </row>
    <row r="250" spans="16:19" x14ac:dyDescent="0.35">
      <c r="P250" s="14"/>
      <c r="Q250" s="14"/>
      <c r="R250" s="14"/>
      <c r="S250" s="14"/>
    </row>
    <row r="251" spans="16:19" x14ac:dyDescent="0.35">
      <c r="P251" s="14"/>
      <c r="Q251" s="14"/>
      <c r="R251" s="14"/>
      <c r="S251" s="14"/>
    </row>
    <row r="252" spans="16:19" x14ac:dyDescent="0.35">
      <c r="P252" s="14"/>
      <c r="Q252" s="14"/>
      <c r="R252" s="14"/>
      <c r="S252" s="14"/>
    </row>
    <row r="253" spans="16:19" x14ac:dyDescent="0.35">
      <c r="P253" s="14"/>
      <c r="Q253" s="14"/>
      <c r="R253" s="14"/>
      <c r="S253" s="14"/>
    </row>
    <row r="254" spans="16:19" x14ac:dyDescent="0.35">
      <c r="P254" s="14"/>
      <c r="Q254" s="14"/>
      <c r="R254" s="14"/>
      <c r="S254" s="14"/>
    </row>
    <row r="255" spans="16:19" x14ac:dyDescent="0.35">
      <c r="P255" s="14"/>
      <c r="Q255" s="14"/>
      <c r="R255" s="14"/>
      <c r="S255" s="14"/>
    </row>
    <row r="256" spans="16:19" x14ac:dyDescent="0.35">
      <c r="P256" s="14"/>
      <c r="Q256" s="14"/>
      <c r="R256" s="14"/>
      <c r="S256" s="14"/>
    </row>
    <row r="257" spans="16:19" x14ac:dyDescent="0.35">
      <c r="P257" s="14"/>
      <c r="Q257" s="14"/>
      <c r="R257" s="14"/>
      <c r="S257" s="14"/>
    </row>
    <row r="258" spans="16:19" x14ac:dyDescent="0.35">
      <c r="P258" s="14"/>
      <c r="Q258" s="14"/>
      <c r="R258" s="14"/>
      <c r="S258" s="14"/>
    </row>
    <row r="259" spans="16:19" x14ac:dyDescent="0.35">
      <c r="P259" s="14"/>
      <c r="Q259" s="14"/>
      <c r="R259" s="14"/>
      <c r="S259" s="14"/>
    </row>
    <row r="260" spans="16:19" x14ac:dyDescent="0.35">
      <c r="P260" s="14"/>
      <c r="Q260" s="14"/>
      <c r="R260" s="14"/>
      <c r="S260" s="14"/>
    </row>
    <row r="261" spans="16:19" x14ac:dyDescent="0.35">
      <c r="P261" s="14"/>
      <c r="Q261" s="14"/>
      <c r="R261" s="14"/>
      <c r="S261" s="14"/>
    </row>
    <row r="262" spans="16:19" x14ac:dyDescent="0.35">
      <c r="P262" s="14"/>
      <c r="Q262" s="14"/>
      <c r="R262" s="14"/>
      <c r="S262" s="14"/>
    </row>
    <row r="263" spans="16:19" x14ac:dyDescent="0.35">
      <c r="P263" s="14"/>
      <c r="Q263" s="14"/>
      <c r="R263" s="14"/>
      <c r="S263" s="14"/>
    </row>
    <row r="264" spans="16:19" x14ac:dyDescent="0.35">
      <c r="P264" s="14"/>
      <c r="Q264" s="14"/>
      <c r="R264" s="14"/>
      <c r="S264" s="14"/>
    </row>
    <row r="265" spans="16:19" x14ac:dyDescent="0.35">
      <c r="P265" s="14"/>
      <c r="Q265" s="14"/>
      <c r="R265" s="14"/>
      <c r="S265" s="14"/>
    </row>
    <row r="266" spans="16:19" x14ac:dyDescent="0.35">
      <c r="P266" s="14"/>
      <c r="Q266" s="14"/>
      <c r="R266" s="14"/>
      <c r="S266" s="14"/>
    </row>
    <row r="267" spans="16:19" x14ac:dyDescent="0.35">
      <c r="P267" s="14"/>
      <c r="Q267" s="14"/>
      <c r="R267" s="14"/>
      <c r="S267" s="14"/>
    </row>
    <row r="268" spans="16:19" x14ac:dyDescent="0.35">
      <c r="P268" s="14"/>
      <c r="Q268" s="14"/>
      <c r="R268" s="14"/>
      <c r="S268" s="14"/>
    </row>
    <row r="269" spans="16:19" x14ac:dyDescent="0.35">
      <c r="P269" s="14"/>
      <c r="Q269" s="14"/>
      <c r="R269" s="14"/>
      <c r="S269" s="14"/>
    </row>
    <row r="270" spans="16:19" x14ac:dyDescent="0.35">
      <c r="P270" s="14"/>
      <c r="Q270" s="14"/>
      <c r="R270" s="14"/>
      <c r="S270" s="14"/>
    </row>
    <row r="271" spans="16:19" x14ac:dyDescent="0.35">
      <c r="P271" s="14"/>
      <c r="Q271" s="14"/>
      <c r="R271" s="14"/>
      <c r="S271" s="14"/>
    </row>
    <row r="272" spans="16:19" x14ac:dyDescent="0.35">
      <c r="P272" s="14"/>
      <c r="Q272" s="14"/>
      <c r="R272" s="14"/>
      <c r="S272" s="14"/>
    </row>
    <row r="273" spans="16:19" x14ac:dyDescent="0.35">
      <c r="P273" s="14"/>
      <c r="Q273" s="14"/>
      <c r="R273" s="14"/>
      <c r="S273" s="14"/>
    </row>
    <row r="274" spans="16:19" x14ac:dyDescent="0.35">
      <c r="P274" s="14"/>
      <c r="Q274" s="14"/>
      <c r="R274" s="14"/>
      <c r="S274" s="14"/>
    </row>
    <row r="275" spans="16:19" x14ac:dyDescent="0.35">
      <c r="P275" s="14"/>
      <c r="Q275" s="14"/>
      <c r="R275" s="14"/>
      <c r="S275" s="14"/>
    </row>
    <row r="276" spans="16:19" x14ac:dyDescent="0.35">
      <c r="P276" s="14"/>
      <c r="Q276" s="14"/>
      <c r="R276" s="14"/>
      <c r="S276" s="14"/>
    </row>
    <row r="277" spans="16:19" x14ac:dyDescent="0.35">
      <c r="P277" s="14"/>
      <c r="Q277" s="14"/>
      <c r="R277" s="14"/>
      <c r="S277" s="14"/>
    </row>
    <row r="278" spans="16:19" x14ac:dyDescent="0.35">
      <c r="P278" s="14"/>
      <c r="Q278" s="14"/>
      <c r="R278" s="14"/>
      <c r="S278" s="14"/>
    </row>
    <row r="279" spans="16:19" x14ac:dyDescent="0.35">
      <c r="P279" s="14"/>
      <c r="Q279" s="14"/>
      <c r="R279" s="14"/>
      <c r="S279" s="14"/>
    </row>
    <row r="280" spans="16:19" x14ac:dyDescent="0.35">
      <c r="P280" s="14"/>
      <c r="Q280" s="14"/>
      <c r="R280" s="14"/>
      <c r="S280" s="14"/>
    </row>
    <row r="281" spans="16:19" x14ac:dyDescent="0.35">
      <c r="P281" s="14"/>
      <c r="Q281" s="14"/>
      <c r="R281" s="14"/>
      <c r="S281" s="14"/>
    </row>
    <row r="282" spans="16:19" x14ac:dyDescent="0.35">
      <c r="P282" s="14"/>
      <c r="Q282" s="14"/>
      <c r="R282" s="14"/>
      <c r="S282" s="14"/>
    </row>
    <row r="283" spans="16:19" x14ac:dyDescent="0.35">
      <c r="P283" s="14"/>
      <c r="Q283" s="14"/>
      <c r="R283" s="14"/>
      <c r="S283" s="14"/>
    </row>
    <row r="284" spans="16:19" x14ac:dyDescent="0.35">
      <c r="P284" s="14"/>
      <c r="Q284" s="14"/>
      <c r="R284" s="14"/>
      <c r="S284" s="14"/>
    </row>
    <row r="285" spans="16:19" x14ac:dyDescent="0.35">
      <c r="P285" s="14"/>
      <c r="Q285" s="14"/>
      <c r="R285" s="14"/>
      <c r="S285" s="14"/>
    </row>
    <row r="286" spans="16:19" x14ac:dyDescent="0.35">
      <c r="P286" s="14"/>
      <c r="Q286" s="14"/>
      <c r="R286" s="14"/>
      <c r="S286" s="14"/>
    </row>
    <row r="287" spans="16:19" x14ac:dyDescent="0.35">
      <c r="P287" s="14"/>
      <c r="Q287" s="14"/>
      <c r="R287" s="14"/>
      <c r="S287" s="14"/>
    </row>
    <row r="288" spans="16:19" x14ac:dyDescent="0.35">
      <c r="P288" s="14"/>
      <c r="Q288" s="14"/>
      <c r="R288" s="14"/>
      <c r="S288" s="14"/>
    </row>
    <row r="289" spans="16:19" x14ac:dyDescent="0.35">
      <c r="P289" s="14"/>
      <c r="Q289" s="14"/>
      <c r="R289" s="14"/>
      <c r="S289" s="14"/>
    </row>
    <row r="290" spans="16:19" x14ac:dyDescent="0.35">
      <c r="P290" s="14"/>
      <c r="Q290" s="14"/>
      <c r="R290" s="14"/>
      <c r="S290" s="14"/>
    </row>
    <row r="291" spans="16:19" x14ac:dyDescent="0.35">
      <c r="P291" s="14"/>
      <c r="Q291" s="14"/>
      <c r="R291" s="14"/>
      <c r="S291" s="14"/>
    </row>
    <row r="292" spans="16:19" x14ac:dyDescent="0.35">
      <c r="P292" s="14"/>
      <c r="Q292" s="14"/>
      <c r="R292" s="14"/>
      <c r="S292" s="14"/>
    </row>
    <row r="293" spans="16:19" x14ac:dyDescent="0.35">
      <c r="P293" s="14"/>
      <c r="Q293" s="14"/>
      <c r="R293" s="14"/>
      <c r="S293" s="14"/>
    </row>
    <row r="294" spans="16:19" x14ac:dyDescent="0.35">
      <c r="P294" s="14"/>
      <c r="Q294" s="14"/>
      <c r="R294" s="14"/>
      <c r="S294" s="14"/>
    </row>
    <row r="295" spans="16:19" x14ac:dyDescent="0.35">
      <c r="P295" s="14"/>
      <c r="Q295" s="14"/>
      <c r="R295" s="14"/>
      <c r="S295" s="14"/>
    </row>
    <row r="296" spans="16:19" x14ac:dyDescent="0.35">
      <c r="P296" s="14"/>
      <c r="Q296" s="14"/>
      <c r="R296" s="14"/>
      <c r="S296" s="14"/>
    </row>
    <row r="297" spans="16:19" x14ac:dyDescent="0.35">
      <c r="P297" s="14"/>
      <c r="Q297" s="14"/>
      <c r="R297" s="14"/>
      <c r="S297" s="14"/>
    </row>
    <row r="298" spans="16:19" x14ac:dyDescent="0.35">
      <c r="P298" s="14"/>
      <c r="Q298" s="14"/>
      <c r="R298" s="14"/>
      <c r="S298" s="14"/>
    </row>
    <row r="299" spans="16:19" x14ac:dyDescent="0.35">
      <c r="P299" s="14"/>
      <c r="Q299" s="14"/>
      <c r="R299" s="14"/>
      <c r="S299" s="14"/>
    </row>
    <row r="300" spans="16:19" x14ac:dyDescent="0.35">
      <c r="P300" s="14"/>
      <c r="Q300" s="14"/>
      <c r="R300" s="14"/>
      <c r="S300" s="14"/>
    </row>
    <row r="301" spans="16:19" x14ac:dyDescent="0.35">
      <c r="P301" s="14"/>
      <c r="Q301" s="14"/>
      <c r="R301" s="14"/>
      <c r="S301" s="14"/>
    </row>
    <row r="302" spans="16:19" x14ac:dyDescent="0.35">
      <c r="P302" s="14"/>
      <c r="Q302" s="14"/>
      <c r="R302" s="14"/>
      <c r="S302" s="14"/>
    </row>
    <row r="303" spans="16:19" x14ac:dyDescent="0.35">
      <c r="P303" s="14"/>
      <c r="Q303" s="14"/>
      <c r="R303" s="14"/>
      <c r="S303" s="14"/>
    </row>
    <row r="304" spans="16:19" x14ac:dyDescent="0.35">
      <c r="P304" s="14"/>
      <c r="Q304" s="14"/>
      <c r="R304" s="14"/>
      <c r="S304" s="14"/>
    </row>
    <row r="305" spans="16:19" x14ac:dyDescent="0.35">
      <c r="P305" s="14"/>
      <c r="Q305" s="14"/>
      <c r="R305" s="14"/>
      <c r="S305" s="14"/>
    </row>
    <row r="306" spans="16:19" x14ac:dyDescent="0.35">
      <c r="P306" s="14"/>
      <c r="Q306" s="14"/>
      <c r="R306" s="14"/>
      <c r="S306" s="14"/>
    </row>
    <row r="307" spans="16:19" x14ac:dyDescent="0.35">
      <c r="P307" s="14"/>
      <c r="Q307" s="14"/>
      <c r="R307" s="14"/>
      <c r="S307" s="14"/>
    </row>
    <row r="308" spans="16:19" x14ac:dyDescent="0.35">
      <c r="P308" s="14"/>
      <c r="Q308" s="14"/>
      <c r="R308" s="14"/>
      <c r="S308" s="14"/>
    </row>
    <row r="309" spans="16:19" x14ac:dyDescent="0.35">
      <c r="P309" s="14"/>
      <c r="Q309" s="14"/>
      <c r="R309" s="14"/>
      <c r="S309" s="14"/>
    </row>
    <row r="310" spans="16:19" x14ac:dyDescent="0.35">
      <c r="P310" s="14"/>
      <c r="Q310" s="14"/>
      <c r="R310" s="14"/>
      <c r="S310" s="14"/>
    </row>
    <row r="311" spans="16:19" x14ac:dyDescent="0.35">
      <c r="P311" s="14"/>
      <c r="Q311" s="14"/>
      <c r="R311" s="14"/>
      <c r="S311" s="14"/>
    </row>
    <row r="312" spans="16:19" x14ac:dyDescent="0.35">
      <c r="P312" s="14"/>
      <c r="Q312" s="14"/>
      <c r="R312" s="14"/>
      <c r="S312" s="14"/>
    </row>
    <row r="313" spans="16:19" x14ac:dyDescent="0.35">
      <c r="P313" s="14"/>
      <c r="Q313" s="14"/>
      <c r="R313" s="14"/>
      <c r="S313" s="14"/>
    </row>
    <row r="314" spans="16:19" x14ac:dyDescent="0.35">
      <c r="P314" s="14"/>
      <c r="Q314" s="14"/>
      <c r="R314" s="14"/>
      <c r="S314" s="14"/>
    </row>
    <row r="315" spans="16:19" x14ac:dyDescent="0.35">
      <c r="P315" s="14"/>
      <c r="Q315" s="14"/>
      <c r="R315" s="14"/>
      <c r="S315" s="14"/>
    </row>
    <row r="316" spans="16:19" x14ac:dyDescent="0.35">
      <c r="P316" s="14"/>
      <c r="Q316" s="14"/>
      <c r="R316" s="14"/>
      <c r="S316" s="14"/>
    </row>
    <row r="317" spans="16:19" x14ac:dyDescent="0.35">
      <c r="P317" s="14"/>
      <c r="Q317" s="14"/>
      <c r="R317" s="14"/>
      <c r="S317" s="14"/>
    </row>
    <row r="318" spans="16:19" x14ac:dyDescent="0.35">
      <c r="Q318" s="14"/>
      <c r="R318" s="14"/>
      <c r="S318" s="14"/>
    </row>
    <row r="319" spans="16:19" x14ac:dyDescent="0.35">
      <c r="Q319" s="14"/>
      <c r="R319" s="14"/>
      <c r="S319" s="14"/>
    </row>
    <row r="320" spans="16:19" x14ac:dyDescent="0.35">
      <c r="Q320" s="14"/>
      <c r="R320" s="14"/>
      <c r="S320" s="14"/>
    </row>
  </sheetData>
  <mergeCells count="17">
    <mergeCell ref="H17:I17"/>
    <mergeCell ref="H23:I23"/>
    <mergeCell ref="H31:I31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82DEA55E-9B52-43CC-AED0-C920B0BB3711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374650</xdr:colOff>
                    <xdr:row>0</xdr:row>
                    <xdr:rowOff>177800</xdr:rowOff>
                  </from>
                  <to>
                    <xdr:col>11</xdr:col>
                    <xdr:colOff>533400</xdr:colOff>
                    <xdr:row>0</xdr:row>
                    <xdr:rowOff>679450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311150</xdr:colOff>
                    <xdr:row>0</xdr:row>
                    <xdr:rowOff>196850</xdr:rowOff>
                  </from>
                  <to>
                    <xdr:col>13</xdr:col>
                    <xdr:colOff>330200</xdr:colOff>
                    <xdr:row>0</xdr:row>
                    <xdr:rowOff>673100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C6AC3-03F0-4D20-A108-117A3168E99B}">
  <dimension ref="A1:W320"/>
  <sheetViews>
    <sheetView workbookViewId="0"/>
  </sheetViews>
  <sheetFormatPr defaultRowHeight="14.5" x14ac:dyDescent="0.35"/>
  <cols>
    <col min="2" max="2" width="3.90625" customWidth="1"/>
    <col min="3" max="3" width="21.08984375" customWidth="1"/>
    <col min="4" max="4" width="45.90625" customWidth="1"/>
    <col min="5" max="5" width="7.90625" customWidth="1"/>
    <col min="8" max="8" width="18.54296875" customWidth="1"/>
    <col min="9" max="9" width="15.54296875" customWidth="1"/>
    <col min="10" max="10" width="15" customWidth="1"/>
    <col min="11" max="11" width="11.36328125" customWidth="1"/>
    <col min="13" max="13" width="10.36328125" customWidth="1"/>
    <col min="14" max="14" width="8.36328125" customWidth="1"/>
    <col min="16" max="16" width="5.6328125" customWidth="1"/>
    <col min="17" max="18" width="12.453125" customWidth="1"/>
    <col min="19" max="19" width="5.6328125" customWidth="1"/>
  </cols>
  <sheetData>
    <row r="1" spans="2:23" s="1" customFormat="1" ht="69" customHeight="1" x14ac:dyDescent="0.3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55000000000000004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35"/>
    <row r="4" spans="2:23" s="14" customFormat="1" x14ac:dyDescent="0.3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35">
      <c r="G5" s="89" t="s">
        <v>138</v>
      </c>
      <c r="H5" s="89"/>
      <c r="I5" s="89"/>
      <c r="J5" s="89"/>
      <c r="K5" s="89"/>
      <c r="L5" s="89"/>
    </row>
    <row r="6" spans="2:23" s="14" customFormat="1" ht="22.25" customHeight="1" x14ac:dyDescent="0.6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3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" customHeight="1" x14ac:dyDescent="0.3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35">
      <c r="B9" s="22"/>
      <c r="C9" s="11" t="s">
        <v>31</v>
      </c>
      <c r="D9" s="68" t="s">
        <v>209</v>
      </c>
      <c r="E9" s="23"/>
      <c r="G9" s="22"/>
      <c r="H9" s="104" t="s">
        <v>34</v>
      </c>
      <c r="I9" s="105">
        <v>260.32647782056199</v>
      </c>
      <c r="J9" s="21"/>
      <c r="K9" s="21"/>
      <c r="L9" s="21"/>
      <c r="M9" s="21"/>
      <c r="N9" s="23"/>
      <c r="P9" s="22"/>
      <c r="Q9" s="68">
        <v>0.01</v>
      </c>
      <c r="R9" s="68">
        <v>44.575204957330776</v>
      </c>
      <c r="S9" s="23"/>
    </row>
    <row r="10" spans="2:23" s="14" customFormat="1" x14ac:dyDescent="0.35">
      <c r="B10" s="22"/>
      <c r="C10" s="95" t="s">
        <v>48</v>
      </c>
      <c r="D10" s="96" t="s">
        <v>152</v>
      </c>
      <c r="E10" s="23"/>
      <c r="F10" s="20"/>
      <c r="G10" s="22"/>
      <c r="H10" s="95" t="s">
        <v>35</v>
      </c>
      <c r="I10" s="96">
        <v>96.715071116206829</v>
      </c>
      <c r="J10" s="21"/>
      <c r="K10" s="21"/>
      <c r="L10" s="21"/>
      <c r="M10" s="21"/>
      <c r="N10" s="23"/>
      <c r="P10" s="22"/>
      <c r="Q10" s="96">
        <v>0.02</v>
      </c>
      <c r="R10" s="96">
        <v>62.422214093425218</v>
      </c>
      <c r="S10" s="23"/>
    </row>
    <row r="11" spans="2:23" s="14" customFormat="1" ht="14" customHeight="1" x14ac:dyDescent="0.35">
      <c r="B11" s="94"/>
      <c r="C11" s="97" t="s">
        <v>49</v>
      </c>
      <c r="D11" s="98" t="s">
        <v>153</v>
      </c>
      <c r="E11" s="94"/>
      <c r="G11" s="22"/>
      <c r="H11" s="11" t="s">
        <v>36</v>
      </c>
      <c r="I11" s="68">
        <v>640.51027267624249</v>
      </c>
      <c r="J11" s="21"/>
      <c r="K11" s="21"/>
      <c r="L11" s="21"/>
      <c r="M11" s="21"/>
      <c r="N11" s="23"/>
      <c r="P11" s="22"/>
      <c r="Q11" s="68">
        <v>0.03</v>
      </c>
      <c r="R11" s="68">
        <v>75.69104454234234</v>
      </c>
      <c r="S11" s="23"/>
    </row>
    <row r="12" spans="2:23" s="14" customFormat="1" ht="14.4" customHeight="1" x14ac:dyDescent="0.35">
      <c r="B12" s="94"/>
      <c r="C12" s="99"/>
      <c r="D12" s="100"/>
      <c r="E12" s="94"/>
      <c r="G12" s="22"/>
      <c r="H12" s="102" t="s">
        <v>42</v>
      </c>
      <c r="I12" s="103">
        <v>148.24702472840806</v>
      </c>
      <c r="J12" s="21"/>
      <c r="K12" s="21"/>
      <c r="L12" s="21"/>
      <c r="M12" s="21"/>
      <c r="N12" s="23"/>
      <c r="P12" s="22"/>
      <c r="Q12" s="96">
        <v>0.04</v>
      </c>
      <c r="R12" s="96">
        <v>86.855948812110483</v>
      </c>
      <c r="S12" s="23"/>
    </row>
    <row r="13" spans="2:23" s="14" customFormat="1" x14ac:dyDescent="0.35">
      <c r="B13" s="63"/>
      <c r="C13" s="72" t="s">
        <v>131</v>
      </c>
      <c r="D13" s="56" t="s">
        <v>208</v>
      </c>
      <c r="E13" s="64"/>
      <c r="G13" s="22"/>
      <c r="H13" s="11" t="s">
        <v>108</v>
      </c>
      <c r="I13" s="68">
        <v>0.2627611005792907</v>
      </c>
      <c r="J13" s="21"/>
      <c r="K13" s="21"/>
      <c r="L13" s="21"/>
      <c r="M13" s="21"/>
      <c r="N13" s="23"/>
      <c r="P13" s="22"/>
      <c r="Q13" s="68">
        <v>0.05</v>
      </c>
      <c r="R13" s="68">
        <v>96.715071116206801</v>
      </c>
      <c r="S13" s="23"/>
    </row>
    <row r="14" spans="2:23" s="14" customFormat="1" ht="14.4" customHeight="1" x14ac:dyDescent="0.35">
      <c r="B14" s="22"/>
      <c r="C14" s="44"/>
      <c r="D14" s="39"/>
      <c r="E14" s="23"/>
      <c r="G14" s="22"/>
      <c r="H14" s="95" t="s">
        <v>110</v>
      </c>
      <c r="I14" s="96">
        <v>2</v>
      </c>
      <c r="J14" s="21"/>
      <c r="K14" s="21"/>
      <c r="L14" s="21"/>
      <c r="M14" s="21"/>
      <c r="N14" s="23"/>
      <c r="P14" s="22"/>
      <c r="Q14" s="96">
        <v>0.06</v>
      </c>
      <c r="R14" s="96">
        <v>105.59340658040529</v>
      </c>
      <c r="S14" s="23"/>
    </row>
    <row r="15" spans="2:23" s="14" customFormat="1" ht="14.4" customHeight="1" x14ac:dyDescent="0.35">
      <c r="B15" s="22"/>
      <c r="C15" s="70" t="s">
        <v>57</v>
      </c>
      <c r="D15" s="41"/>
      <c r="E15" s="23"/>
      <c r="G15" s="22"/>
      <c r="H15" s="11" t="s">
        <v>109</v>
      </c>
      <c r="I15" s="68">
        <v>2.6730200448645363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113.6707868481671</v>
      </c>
      <c r="S15" s="23"/>
    </row>
    <row r="16" spans="2:23" s="14" customFormat="1" x14ac:dyDescent="0.35">
      <c r="B16" s="22"/>
      <c r="C16" s="11" t="s">
        <v>32</v>
      </c>
      <c r="D16" s="68" t="s">
        <v>179</v>
      </c>
      <c r="E16" s="23"/>
      <c r="G16" s="22"/>
      <c r="H16" s="21"/>
      <c r="I16" s="21"/>
      <c r="J16" s="21"/>
      <c r="K16" s="21"/>
      <c r="L16" s="21"/>
      <c r="M16" s="21"/>
      <c r="N16" s="23"/>
      <c r="P16" s="22"/>
      <c r="Q16" s="96">
        <v>0.08</v>
      </c>
      <c r="R16" s="96">
        <v>121.06179482401026</v>
      </c>
      <c r="S16" s="23"/>
    </row>
    <row r="17" spans="2:19" s="14" customFormat="1" x14ac:dyDescent="0.35">
      <c r="B17" s="22"/>
      <c r="C17" s="95" t="s">
        <v>24</v>
      </c>
      <c r="D17" s="96">
        <v>0.1</v>
      </c>
      <c r="E17" s="23"/>
      <c r="G17" s="22"/>
      <c r="H17" s="78" t="s">
        <v>54</v>
      </c>
      <c r="I17" s="79"/>
      <c r="J17" s="41"/>
      <c r="K17" s="21"/>
      <c r="L17" s="21"/>
      <c r="M17" s="21"/>
      <c r="N17" s="23"/>
      <c r="P17" s="22"/>
      <c r="Q17" s="68">
        <v>0.09</v>
      </c>
      <c r="R17" s="68">
        <v>127.8463689750881</v>
      </c>
      <c r="S17" s="23"/>
    </row>
    <row r="18" spans="2:19" s="14" customFormat="1" x14ac:dyDescent="0.35">
      <c r="B18" s="22"/>
      <c r="C18" s="11" t="s">
        <v>33</v>
      </c>
      <c r="D18" s="68">
        <v>0.95</v>
      </c>
      <c r="E18" s="23"/>
      <c r="G18" s="22"/>
      <c r="H18" s="106" t="s">
        <v>52</v>
      </c>
      <c r="I18" s="106">
        <v>3</v>
      </c>
      <c r="J18" s="107"/>
      <c r="K18" s="21"/>
      <c r="L18" s="21"/>
      <c r="M18" s="21"/>
      <c r="N18" s="23"/>
      <c r="P18" s="22"/>
      <c r="Q18" s="96">
        <v>0.1</v>
      </c>
      <c r="R18" s="96">
        <v>134.10266709999166</v>
      </c>
      <c r="S18" s="23"/>
    </row>
    <row r="19" spans="2:19" s="14" customFormat="1" ht="14.4" customHeight="1" x14ac:dyDescent="0.35">
      <c r="B19" s="22"/>
      <c r="C19" s="95" t="s">
        <v>18</v>
      </c>
      <c r="D19" s="96" t="s">
        <v>178</v>
      </c>
      <c r="E19" s="23"/>
      <c r="G19" s="22"/>
      <c r="H19" s="51" t="s">
        <v>37</v>
      </c>
      <c r="I19" s="51" t="s">
        <v>38</v>
      </c>
      <c r="J19" s="21"/>
      <c r="K19" s="21"/>
      <c r="L19" s="21"/>
      <c r="M19" s="21"/>
      <c r="N19" s="23"/>
      <c r="P19" s="22"/>
      <c r="Q19" s="68">
        <v>0.11</v>
      </c>
      <c r="R19" s="68">
        <v>139.89676702352321</v>
      </c>
      <c r="S19" s="23"/>
    </row>
    <row r="20" spans="2:19" s="14" customFormat="1" x14ac:dyDescent="0.35">
      <c r="B20" s="22"/>
      <c r="C20" s="21"/>
      <c r="D20" s="40"/>
      <c r="E20" s="23"/>
      <c r="G20" s="22"/>
      <c r="H20" s="101" t="s">
        <v>186</v>
      </c>
      <c r="I20" s="68">
        <v>5.7655592853795498E-2</v>
      </c>
      <c r="J20" s="21"/>
      <c r="K20" s="21"/>
      <c r="L20" s="21"/>
      <c r="M20" s="21"/>
      <c r="N20" s="23"/>
      <c r="P20" s="22"/>
      <c r="Q20" s="96">
        <v>0.12</v>
      </c>
      <c r="R20" s="96">
        <v>145.2855080698055</v>
      </c>
      <c r="S20" s="23"/>
    </row>
    <row r="21" spans="2:19" s="14" customFormat="1" ht="14.4" customHeight="1" x14ac:dyDescent="0.35">
      <c r="B21" s="22"/>
      <c r="C21" s="70" t="s">
        <v>56</v>
      </c>
      <c r="D21" s="41"/>
      <c r="E21" s="23"/>
      <c r="G21" s="22"/>
      <c r="H21" s="96" t="s">
        <v>188</v>
      </c>
      <c r="I21" s="96">
        <v>-5.4127519348505899</v>
      </c>
      <c r="J21" s="21"/>
      <c r="K21" s="21"/>
      <c r="L21" s="21"/>
      <c r="M21" s="21"/>
      <c r="N21" s="23"/>
      <c r="P21" s="22"/>
      <c r="Q21" s="68">
        <v>0.13</v>
      </c>
      <c r="R21" s="68">
        <v>150.31158463054558</v>
      </c>
      <c r="S21" s="23"/>
    </row>
    <row r="22" spans="2:19" s="14" customFormat="1" ht="14.4" customHeight="1" x14ac:dyDescent="0.35">
      <c r="B22" s="22"/>
      <c r="C22" s="11" t="s">
        <v>39</v>
      </c>
      <c r="D22" s="68" t="s">
        <v>41</v>
      </c>
      <c r="E22" s="23"/>
      <c r="F22" s="13"/>
      <c r="G22" s="22"/>
      <c r="H22" s="68" t="s">
        <v>190</v>
      </c>
      <c r="I22" s="68">
        <v>0.742762947595906</v>
      </c>
      <c r="J22" s="21"/>
      <c r="K22" s="21"/>
      <c r="L22" s="21"/>
      <c r="M22" s="21"/>
      <c r="N22" s="23"/>
      <c r="P22" s="22"/>
      <c r="Q22" s="96">
        <v>0.14000000000000001</v>
      </c>
      <c r="R22" s="96">
        <v>155.02941636246686</v>
      </c>
      <c r="S22" s="23"/>
    </row>
    <row r="23" spans="2:19" s="14" customFormat="1" ht="14.4" customHeight="1" x14ac:dyDescent="0.35">
      <c r="B23" s="22"/>
      <c r="C23" s="95" t="s">
        <v>40</v>
      </c>
      <c r="D23" s="96" t="s">
        <v>155</v>
      </c>
      <c r="E23" s="23"/>
      <c r="F23" s="13"/>
      <c r="G23" s="22"/>
      <c r="H23" s="40"/>
      <c r="I23" s="40"/>
      <c r="J23" s="40"/>
      <c r="K23" s="21"/>
      <c r="L23" s="21"/>
      <c r="M23" s="21"/>
      <c r="N23" s="23"/>
      <c r="P23" s="22"/>
      <c r="Q23" s="68">
        <v>0.15</v>
      </c>
      <c r="R23" s="68">
        <v>159.48655190994742</v>
      </c>
      <c r="S23" s="23"/>
    </row>
    <row r="24" spans="2:19" s="14" customFormat="1" x14ac:dyDescent="0.35">
      <c r="B24" s="22"/>
      <c r="C24" s="11" t="s">
        <v>51</v>
      </c>
      <c r="D24" s="68">
        <v>5</v>
      </c>
      <c r="E24" s="23"/>
      <c r="F24" s="13"/>
      <c r="G24" s="22"/>
      <c r="H24" s="83" t="s">
        <v>53</v>
      </c>
      <c r="I24" s="83"/>
      <c r="J24" s="41"/>
      <c r="K24" s="41"/>
      <c r="L24" s="41"/>
      <c r="M24" s="41"/>
      <c r="N24" s="23"/>
      <c r="P24" s="22"/>
      <c r="Q24" s="96">
        <v>0.16</v>
      </c>
      <c r="R24" s="96">
        <v>163.70288192587824</v>
      </c>
      <c r="S24" s="23"/>
    </row>
    <row r="25" spans="2:19" s="14" customFormat="1" ht="29" x14ac:dyDescent="0.35">
      <c r="B25" s="24"/>
      <c r="C25" s="36"/>
      <c r="D25" s="36"/>
      <c r="E25" s="26"/>
      <c r="F25" s="13"/>
      <c r="G25" s="22"/>
      <c r="H25" s="42" t="s">
        <v>41</v>
      </c>
      <c r="I25" s="42" t="s">
        <v>47</v>
      </c>
      <c r="J25" s="43" t="s">
        <v>43</v>
      </c>
      <c r="K25" s="43" t="s">
        <v>44</v>
      </c>
      <c r="L25" s="43" t="s">
        <v>45</v>
      </c>
      <c r="M25" s="43" t="s">
        <v>46</v>
      </c>
      <c r="N25" s="23"/>
      <c r="P25" s="22"/>
      <c r="Q25" s="68">
        <v>0.17</v>
      </c>
      <c r="R25" s="68">
        <v>167.71479927705315</v>
      </c>
      <c r="S25" s="23"/>
    </row>
    <row r="26" spans="2:19" s="14" customFormat="1" ht="17.399999999999999" customHeight="1" x14ac:dyDescent="0.35">
      <c r="B26" s="45"/>
      <c r="C26" s="47"/>
      <c r="D26" s="47"/>
      <c r="E26" s="47"/>
      <c r="F26" s="13"/>
      <c r="G26" s="22"/>
      <c r="H26" s="68">
        <v>0</v>
      </c>
      <c r="I26" s="68">
        <v>5.7655592853795463E-2</v>
      </c>
      <c r="J26" s="68">
        <v>2.4809201604988189</v>
      </c>
      <c r="K26" s="68">
        <v>2</v>
      </c>
      <c r="L26" s="68">
        <v>43.03</v>
      </c>
      <c r="M26" s="68">
        <v>-0.31452977231273438</v>
      </c>
      <c r="N26" s="34"/>
      <c r="P26" s="22"/>
      <c r="Q26" s="96">
        <v>0.18</v>
      </c>
      <c r="R26" s="96">
        <v>171.54519431685964</v>
      </c>
      <c r="S26" s="23"/>
    </row>
    <row r="27" spans="2:19" s="14" customFormat="1" ht="13.5" customHeight="1" x14ac:dyDescent="0.35">
      <c r="B27" s="13"/>
      <c r="C27" s="35"/>
      <c r="D27" s="35"/>
      <c r="E27" s="35"/>
      <c r="F27" s="13"/>
      <c r="G27" s="22"/>
      <c r="H27" s="96">
        <v>17.2</v>
      </c>
      <c r="I27" s="96">
        <v>5.811169929173831E-2</v>
      </c>
      <c r="J27" s="96">
        <v>2.3878097238975275</v>
      </c>
      <c r="K27" s="96">
        <v>4</v>
      </c>
      <c r="L27" s="96">
        <v>41.09</v>
      </c>
      <c r="M27" s="96">
        <v>1.0750204797944891</v>
      </c>
      <c r="N27" s="23"/>
      <c r="P27" s="22"/>
      <c r="Q27" s="68">
        <v>0.19</v>
      </c>
      <c r="R27" s="68">
        <v>175.21223397151871</v>
      </c>
      <c r="S27" s="23"/>
    </row>
    <row r="28" spans="2:19" s="14" customFormat="1" ht="14.4" customHeight="1" x14ac:dyDescent="0.35">
      <c r="B28" s="13"/>
      <c r="C28" s="35"/>
      <c r="D28" s="35"/>
      <c r="E28" s="35"/>
      <c r="F28" s="13"/>
      <c r="G28" s="22"/>
      <c r="H28" s="68">
        <v>59.5</v>
      </c>
      <c r="I28" s="68">
        <v>6.5860762020177099E-2</v>
      </c>
      <c r="J28" s="68">
        <v>2.766152004847438</v>
      </c>
      <c r="K28" s="68">
        <v>1</v>
      </c>
      <c r="L28" s="68">
        <v>42</v>
      </c>
      <c r="M28" s="68">
        <v>-1.0987129678888328</v>
      </c>
      <c r="N28" s="23"/>
      <c r="P28" s="22"/>
      <c r="Q28" s="96">
        <v>0.2</v>
      </c>
      <c r="R28" s="96">
        <v>178.74237951303564</v>
      </c>
      <c r="S28" s="23"/>
    </row>
    <row r="29" spans="2:19" s="14" customFormat="1" ht="14.4" customHeight="1" x14ac:dyDescent="0.35">
      <c r="B29" s="13"/>
      <c r="C29" s="35"/>
      <c r="D29" s="35"/>
      <c r="E29" s="35"/>
      <c r="F29" s="13"/>
      <c r="G29" s="22"/>
      <c r="H29" s="96">
        <v>177.1</v>
      </c>
      <c r="I29" s="96">
        <v>0.11276190981482492</v>
      </c>
      <c r="J29" s="96">
        <v>5.0517335597041564</v>
      </c>
      <c r="K29" s="96">
        <v>6</v>
      </c>
      <c r="L29" s="96">
        <v>44.8</v>
      </c>
      <c r="M29" s="96">
        <v>0.44790929329173745</v>
      </c>
      <c r="N29" s="23"/>
      <c r="P29" s="22"/>
      <c r="Q29" s="68">
        <v>0.21</v>
      </c>
      <c r="R29" s="68">
        <v>182.1499168986436</v>
      </c>
      <c r="S29" s="23"/>
    </row>
    <row r="30" spans="2:19" s="14" customFormat="1" ht="12" customHeight="1" x14ac:dyDescent="0.35">
      <c r="B30" s="13"/>
      <c r="C30" s="35"/>
      <c r="D30" s="35"/>
      <c r="E30" s="35"/>
      <c r="F30" s="13"/>
      <c r="G30" s="22"/>
      <c r="H30" s="68">
        <v>646.29999999999995</v>
      </c>
      <c r="I30" s="68">
        <v>0.31417295714564225</v>
      </c>
      <c r="J30" s="68">
        <v>13.311508194260862</v>
      </c>
      <c r="K30" s="68">
        <v>13</v>
      </c>
      <c r="L30" s="68">
        <v>42.37</v>
      </c>
      <c r="M30" s="68">
        <v>-0.10309759643983632</v>
      </c>
      <c r="N30" s="23"/>
      <c r="P30" s="22"/>
      <c r="Q30" s="96">
        <v>0.22</v>
      </c>
      <c r="R30" s="96">
        <v>185.44294469581993</v>
      </c>
      <c r="S30" s="23"/>
    </row>
    <row r="31" spans="2:19" s="14" customFormat="1" ht="14" customHeight="1" x14ac:dyDescent="0.35">
      <c r="B31" s="13"/>
      <c r="C31" s="35"/>
      <c r="D31" s="35"/>
      <c r="E31" s="35"/>
      <c r="G31" s="22"/>
      <c r="H31" s="40"/>
      <c r="I31" s="40"/>
      <c r="J31" s="40"/>
      <c r="K31" s="40"/>
      <c r="L31" s="40"/>
      <c r="M31" s="40"/>
      <c r="N31" s="23"/>
      <c r="P31" s="22"/>
      <c r="Q31" s="68">
        <v>0.23</v>
      </c>
      <c r="R31" s="68">
        <v>188.64645050978578</v>
      </c>
      <c r="S31" s="23"/>
    </row>
    <row r="32" spans="2:19" s="14" customFormat="1" x14ac:dyDescent="0.35">
      <c r="B32" s="13"/>
      <c r="C32" s="13"/>
      <c r="D32" s="13"/>
      <c r="E32" s="13"/>
      <c r="G32" s="22"/>
      <c r="H32" s="83" t="s">
        <v>111</v>
      </c>
      <c r="I32" s="83"/>
      <c r="J32" s="40"/>
      <c r="K32" s="40"/>
      <c r="L32" s="40"/>
      <c r="M32" s="40"/>
      <c r="N32" s="23"/>
      <c r="P32" s="22"/>
      <c r="Q32" s="96">
        <v>0.24</v>
      </c>
      <c r="R32" s="96">
        <v>191.76306691504936</v>
      </c>
      <c r="S32" s="23"/>
    </row>
    <row r="33" spans="1:19" s="14" customFormat="1" x14ac:dyDescent="0.35">
      <c r="A33" s="13"/>
      <c r="B33" s="13"/>
      <c r="C33" s="13"/>
      <c r="D33" s="13"/>
      <c r="E33" s="13"/>
      <c r="F33" s="13"/>
      <c r="G33" s="22"/>
      <c r="H33" s="108" t="s">
        <v>31</v>
      </c>
      <c r="I33" s="108" t="s">
        <v>90</v>
      </c>
      <c r="J33" s="108" t="s">
        <v>52</v>
      </c>
      <c r="K33" s="108" t="s">
        <v>91</v>
      </c>
      <c r="L33" s="108" t="s">
        <v>92</v>
      </c>
      <c r="M33" s="108" t="s">
        <v>93</v>
      </c>
      <c r="N33" s="23"/>
      <c r="P33" s="22"/>
      <c r="Q33" s="68">
        <v>0.25</v>
      </c>
      <c r="R33" s="68">
        <v>194.80158281580191</v>
      </c>
      <c r="S33" s="23"/>
    </row>
    <row r="34" spans="1:19" s="14" customFormat="1" ht="15" customHeight="1" x14ac:dyDescent="0.35">
      <c r="A34" s="13"/>
      <c r="B34" s="13"/>
      <c r="C34" s="13"/>
      <c r="D34" s="13"/>
      <c r="E34" s="13"/>
      <c r="F34" s="13"/>
      <c r="G34" s="22"/>
      <c r="H34" s="68" t="s">
        <v>182</v>
      </c>
      <c r="I34" s="68">
        <v>-69.696674623224837</v>
      </c>
      <c r="J34" s="68">
        <v>5</v>
      </c>
      <c r="K34" s="68" t="s">
        <v>183</v>
      </c>
      <c r="L34" s="68" t="s">
        <v>183</v>
      </c>
      <c r="M34" s="68" t="s">
        <v>183</v>
      </c>
      <c r="N34" s="23"/>
      <c r="P34" s="22"/>
      <c r="Q34" s="96">
        <v>0.26</v>
      </c>
      <c r="R34" s="96">
        <v>197.76791364221555</v>
      </c>
      <c r="S34" s="23"/>
    </row>
    <row r="35" spans="1:19" s="14" customFormat="1" ht="15" customHeight="1" x14ac:dyDescent="0.55000000000000004">
      <c r="A35" s="13"/>
      <c r="C35" s="13"/>
      <c r="D35" s="82"/>
      <c r="E35" s="82"/>
      <c r="F35" s="13"/>
      <c r="G35" s="22"/>
      <c r="H35" s="96" t="s">
        <v>184</v>
      </c>
      <c r="I35" s="96">
        <v>-71.123512364204032</v>
      </c>
      <c r="J35" s="96">
        <v>3</v>
      </c>
      <c r="K35" s="96">
        <v>2.8536754819583905</v>
      </c>
      <c r="L35" s="96">
        <v>2</v>
      </c>
      <c r="M35" s="96">
        <v>0.2400668768346288</v>
      </c>
      <c r="N35" s="23"/>
      <c r="P35" s="22"/>
      <c r="Q35" s="68">
        <v>0.27</v>
      </c>
      <c r="R35" s="68">
        <v>200.66910392405188</v>
      </c>
      <c r="S35" s="23"/>
    </row>
    <row r="36" spans="1:19" s="14" customFormat="1" x14ac:dyDescent="0.35">
      <c r="A36" s="13"/>
      <c r="C36" s="13"/>
      <c r="D36" s="13"/>
      <c r="E36" s="27"/>
      <c r="F36" s="13"/>
      <c r="G36" s="22"/>
      <c r="H36" s="68" t="s">
        <v>185</v>
      </c>
      <c r="I36" s="68">
        <v>-79.065135763056432</v>
      </c>
      <c r="J36" s="68">
        <v>1</v>
      </c>
      <c r="K36" s="68">
        <v>18.73692227966319</v>
      </c>
      <c r="L36" s="68">
        <v>4</v>
      </c>
      <c r="M36" s="68">
        <v>8.8520391772506368E-4</v>
      </c>
      <c r="N36" s="23"/>
      <c r="P36" s="22"/>
      <c r="Q36" s="96">
        <v>0.28000000000000003</v>
      </c>
      <c r="R36" s="96">
        <v>203.51248518568372</v>
      </c>
      <c r="S36" s="23"/>
    </row>
    <row r="37" spans="1:19" s="14" customFormat="1" x14ac:dyDescent="0.35">
      <c r="A37" s="13"/>
      <c r="B37" s="13"/>
      <c r="C37" s="13"/>
      <c r="D37" s="13"/>
      <c r="E37" s="27"/>
      <c r="F37" s="13"/>
      <c r="G37" s="22"/>
      <c r="H37" s="40"/>
      <c r="I37" s="40"/>
      <c r="J37" s="40"/>
      <c r="K37" s="40"/>
      <c r="L37" s="40"/>
      <c r="M37" s="40"/>
      <c r="N37" s="23"/>
      <c r="P37" s="22"/>
      <c r="Q37" s="68">
        <v>0.28999999999999998</v>
      </c>
      <c r="R37" s="68">
        <v>206.3140514449465</v>
      </c>
      <c r="S37" s="23"/>
    </row>
    <row r="38" spans="1:19" s="14" customFormat="1" x14ac:dyDescent="0.35">
      <c r="A38" s="13"/>
      <c r="B38" s="13"/>
      <c r="C38" s="13"/>
      <c r="D38" s="13"/>
      <c r="E38" s="27"/>
      <c r="F38" s="13"/>
      <c r="G38" s="45"/>
      <c r="H38" s="46"/>
      <c r="I38" s="45"/>
      <c r="J38" s="45"/>
      <c r="K38" s="45"/>
      <c r="L38" s="45"/>
      <c r="M38" s="45"/>
      <c r="N38" s="45"/>
      <c r="P38" s="22"/>
      <c r="Q38" s="96">
        <v>0.3</v>
      </c>
      <c r="R38" s="96">
        <v>209.07085660317432</v>
      </c>
      <c r="S38" s="23"/>
    </row>
    <row r="39" spans="1:19" s="14" customFormat="1" ht="23.5" x14ac:dyDescent="0.55000000000000004">
      <c r="A39" s="13"/>
      <c r="B39" s="13"/>
      <c r="C39" s="13"/>
      <c r="D39" s="13"/>
      <c r="E39" s="27"/>
      <c r="F39" s="13"/>
      <c r="H39" s="29"/>
      <c r="M39" s="13"/>
      <c r="N39" s="13"/>
      <c r="P39" s="22"/>
      <c r="Q39" s="68">
        <v>0.31</v>
      </c>
      <c r="R39" s="68">
        <v>211.7884857264448</v>
      </c>
      <c r="S39" s="23"/>
    </row>
    <row r="40" spans="1:19" s="14" customFormat="1" x14ac:dyDescent="0.35">
      <c r="A40" s="13"/>
      <c r="B40" s="13"/>
      <c r="C40" s="13"/>
      <c r="D40" s="13"/>
      <c r="E40" s="13"/>
      <c r="F40" s="13"/>
      <c r="H40" s="28"/>
      <c r="M40" s="13"/>
      <c r="N40" s="13"/>
      <c r="P40" s="22"/>
      <c r="Q40" s="96">
        <v>0.32</v>
      </c>
      <c r="R40" s="96">
        <v>214.46496671476402</v>
      </c>
      <c r="S40" s="23"/>
    </row>
    <row r="41" spans="1:19" s="14" customFormat="1" ht="15" customHeight="1" x14ac:dyDescent="0.35">
      <c r="A41" s="13"/>
      <c r="B41" s="13"/>
      <c r="C41" s="13"/>
      <c r="D41" s="13"/>
      <c r="E41" s="13"/>
      <c r="F41" s="13"/>
      <c r="H41" s="28"/>
      <c r="I41" s="13"/>
      <c r="J41" s="13"/>
      <c r="K41" s="13"/>
      <c r="L41" s="13"/>
      <c r="M41" s="13"/>
      <c r="N41" s="13"/>
      <c r="P41" s="22"/>
      <c r="Q41" s="68">
        <v>0.33</v>
      </c>
      <c r="R41" s="68">
        <v>217.11250325507169</v>
      </c>
      <c r="S41" s="23"/>
    </row>
    <row r="42" spans="1:19" s="14" customFormat="1" ht="23.5" x14ac:dyDescent="0.55000000000000004">
      <c r="A42" s="13"/>
      <c r="B42" s="13"/>
      <c r="C42" s="13"/>
      <c r="D42" s="82"/>
      <c r="E42" s="82"/>
      <c r="F42" s="13"/>
      <c r="H42" s="30"/>
      <c r="I42" s="13"/>
      <c r="J42" s="13"/>
      <c r="K42" s="13"/>
      <c r="L42" s="13"/>
      <c r="M42" s="13"/>
      <c r="N42" s="13"/>
      <c r="P42" s="22"/>
      <c r="Q42" s="96">
        <v>0.34</v>
      </c>
      <c r="R42" s="96">
        <v>219.73132121587938</v>
      </c>
      <c r="S42" s="23"/>
    </row>
    <row r="43" spans="1:19" s="14" customFormat="1" x14ac:dyDescent="0.35">
      <c r="A43" s="13"/>
      <c r="B43" s="13"/>
      <c r="C43" s="13"/>
      <c r="D43" s="13"/>
      <c r="E43" s="27"/>
      <c r="F43" s="13"/>
      <c r="H43" s="28"/>
      <c r="P43" s="22"/>
      <c r="Q43" s="68">
        <v>0.35000000000000003</v>
      </c>
      <c r="R43" s="68">
        <v>222.32603244183673</v>
      </c>
      <c r="S43" s="23"/>
    </row>
    <row r="44" spans="1:19" s="14" customFormat="1" x14ac:dyDescent="0.35">
      <c r="A44" s="13"/>
      <c r="B44" s="13"/>
      <c r="C44" s="13"/>
      <c r="D44" s="13"/>
      <c r="E44" s="27"/>
      <c r="F44" s="13"/>
      <c r="H44" s="28"/>
      <c r="P44" s="22"/>
      <c r="Q44" s="96">
        <v>0.36</v>
      </c>
      <c r="R44" s="96">
        <v>224.90883823459308</v>
      </c>
      <c r="S44" s="23"/>
    </row>
    <row r="45" spans="1:19" s="14" customFormat="1" x14ac:dyDescent="0.3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227.47742705910204</v>
      </c>
      <c r="S45" s="23"/>
    </row>
    <row r="46" spans="1:19" s="14" customFormat="1" x14ac:dyDescent="0.3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230.03064094560534</v>
      </c>
      <c r="S46" s="23"/>
    </row>
    <row r="47" spans="1:19" s="14" customFormat="1" x14ac:dyDescent="0.35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232.56532755867582</v>
      </c>
      <c r="S47" s="23"/>
    </row>
    <row r="48" spans="1:19" s="14" customFormat="1" x14ac:dyDescent="0.35">
      <c r="A48" s="13"/>
      <c r="B48" s="13"/>
      <c r="C48" s="13"/>
      <c r="D48" s="13"/>
      <c r="E48" s="13"/>
      <c r="F48" s="13"/>
      <c r="O48" s="13"/>
      <c r="P48" s="22"/>
      <c r="Q48" s="96">
        <v>0.4</v>
      </c>
      <c r="R48" s="96">
        <v>235.08328026763849</v>
      </c>
      <c r="S48" s="23"/>
    </row>
    <row r="49" spans="1:19" s="14" customFormat="1" x14ac:dyDescent="0.35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237.59795414299401</v>
      </c>
      <c r="S49" s="23"/>
    </row>
    <row r="50" spans="1:19" s="14" customFormat="1" x14ac:dyDescent="0.35">
      <c r="B50" s="13"/>
      <c r="C50" s="13"/>
      <c r="D50" s="13"/>
      <c r="E50" s="13"/>
      <c r="O50" s="13"/>
      <c r="P50" s="22"/>
      <c r="Q50" s="96">
        <v>0.42</v>
      </c>
      <c r="R50" s="96">
        <v>240.11139423958258</v>
      </c>
      <c r="S50" s="23"/>
    </row>
    <row r="51" spans="1:19" s="14" customFormat="1" x14ac:dyDescent="0.35">
      <c r="B51" s="13"/>
      <c r="C51" s="13"/>
      <c r="D51" s="13"/>
      <c r="E51" s="13"/>
      <c r="P51" s="22"/>
      <c r="Q51" s="68">
        <v>0.43</v>
      </c>
      <c r="R51" s="68">
        <v>242.62256061812849</v>
      </c>
      <c r="S51" s="23"/>
    </row>
    <row r="52" spans="1:19" s="14" customFormat="1" x14ac:dyDescent="0.35">
      <c r="B52" s="13"/>
      <c r="P52" s="22"/>
      <c r="Q52" s="96">
        <v>0.44</v>
      </c>
      <c r="R52" s="96">
        <v>245.14034420422269</v>
      </c>
      <c r="S52" s="23"/>
    </row>
    <row r="53" spans="1:19" s="14" customFormat="1" x14ac:dyDescent="0.35">
      <c r="B53" s="13"/>
      <c r="P53" s="22"/>
      <c r="Q53" s="68">
        <v>0.45</v>
      </c>
      <c r="R53" s="68">
        <v>247.66932002950097</v>
      </c>
      <c r="S53" s="23"/>
    </row>
    <row r="54" spans="1:19" s="14" customFormat="1" x14ac:dyDescent="0.35">
      <c r="P54" s="22"/>
      <c r="Q54" s="96">
        <v>0.46</v>
      </c>
      <c r="R54" s="96">
        <v>250.20388139651305</v>
      </c>
      <c r="S54" s="23"/>
    </row>
    <row r="55" spans="1:19" s="14" customFormat="1" x14ac:dyDescent="0.35">
      <c r="P55" s="22"/>
      <c r="Q55" s="68">
        <v>0.47000000000000003</v>
      </c>
      <c r="R55" s="68">
        <v>252.73708812005822</v>
      </c>
      <c r="S55" s="23"/>
    </row>
    <row r="56" spans="1:19" s="14" customFormat="1" x14ac:dyDescent="0.35">
      <c r="P56" s="22"/>
      <c r="Q56" s="96">
        <v>0.48</v>
      </c>
      <c r="R56" s="96">
        <v>255.26198248320867</v>
      </c>
      <c r="S56" s="23"/>
    </row>
    <row r="57" spans="1:19" s="14" customFormat="1" x14ac:dyDescent="0.35">
      <c r="P57" s="22"/>
      <c r="Q57" s="68">
        <v>0.49</v>
      </c>
      <c r="R57" s="68">
        <v>257.78697091251757</v>
      </c>
      <c r="S57" s="23"/>
    </row>
    <row r="58" spans="1:19" s="14" customFormat="1" x14ac:dyDescent="0.35">
      <c r="P58" s="22"/>
      <c r="Q58" s="96">
        <v>0.5</v>
      </c>
      <c r="R58" s="96">
        <v>260.32647782056205</v>
      </c>
      <c r="S58" s="23"/>
    </row>
    <row r="59" spans="1:19" s="14" customFormat="1" x14ac:dyDescent="0.35">
      <c r="P59" s="22"/>
      <c r="Q59" s="68">
        <v>0.51</v>
      </c>
      <c r="R59" s="68">
        <v>262.8769553963109</v>
      </c>
      <c r="S59" s="23"/>
    </row>
    <row r="60" spans="1:19" s="14" customFormat="1" x14ac:dyDescent="0.35">
      <c r="P60" s="22"/>
      <c r="Q60" s="96">
        <v>0.52</v>
      </c>
      <c r="R60" s="96">
        <v>265.4412498938766</v>
      </c>
      <c r="S60" s="23"/>
    </row>
    <row r="61" spans="1:19" s="14" customFormat="1" x14ac:dyDescent="0.35">
      <c r="P61" s="22"/>
      <c r="Q61" s="68">
        <v>0.53</v>
      </c>
      <c r="R61" s="68">
        <v>268.0433768235518</v>
      </c>
      <c r="S61" s="23"/>
    </row>
    <row r="62" spans="1:19" s="14" customFormat="1" x14ac:dyDescent="0.35">
      <c r="P62" s="22"/>
      <c r="Q62" s="96">
        <v>0.54</v>
      </c>
      <c r="R62" s="96">
        <v>270.69937662960535</v>
      </c>
      <c r="S62" s="23"/>
    </row>
    <row r="63" spans="1:19" s="14" customFormat="1" x14ac:dyDescent="0.35">
      <c r="P63" s="22"/>
      <c r="Q63" s="68">
        <v>0.55000000000000004</v>
      </c>
      <c r="R63" s="68">
        <v>273.39449330173994</v>
      </c>
      <c r="S63" s="23"/>
    </row>
    <row r="64" spans="1:19" s="14" customFormat="1" x14ac:dyDescent="0.35">
      <c r="P64" s="22"/>
      <c r="Q64" s="96">
        <v>0.56000000000000005</v>
      </c>
      <c r="R64" s="96">
        <v>276.10670281873865</v>
      </c>
      <c r="S64" s="23"/>
    </row>
    <row r="65" spans="16:19" s="14" customFormat="1" x14ac:dyDescent="0.35">
      <c r="P65" s="22"/>
      <c r="Q65" s="68">
        <v>0.57000000000000006</v>
      </c>
      <c r="R65" s="68">
        <v>278.81795697761567</v>
      </c>
      <c r="S65" s="23"/>
    </row>
    <row r="66" spans="16:19" s="14" customFormat="1" x14ac:dyDescent="0.35">
      <c r="P66" s="22"/>
      <c r="Q66" s="96">
        <v>0.57999999999999996</v>
      </c>
      <c r="R66" s="96">
        <v>281.54456666172547</v>
      </c>
      <c r="S66" s="23"/>
    </row>
    <row r="67" spans="16:19" s="14" customFormat="1" x14ac:dyDescent="0.35">
      <c r="P67" s="22"/>
      <c r="Q67" s="68">
        <v>0.59</v>
      </c>
      <c r="R67" s="68">
        <v>284.31678370144328</v>
      </c>
      <c r="S67" s="23"/>
    </row>
    <row r="68" spans="16:19" s="14" customFormat="1" x14ac:dyDescent="0.35">
      <c r="P68" s="22"/>
      <c r="Q68" s="96">
        <v>0.6</v>
      </c>
      <c r="R68" s="96">
        <v>287.14771854525202</v>
      </c>
      <c r="S68" s="23"/>
    </row>
    <row r="69" spans="16:19" s="14" customFormat="1" x14ac:dyDescent="0.35">
      <c r="P69" s="22"/>
      <c r="Q69" s="68">
        <v>0.61</v>
      </c>
      <c r="R69" s="68">
        <v>290.02575532467927</v>
      </c>
      <c r="S69" s="23"/>
    </row>
    <row r="70" spans="16:19" s="14" customFormat="1" x14ac:dyDescent="0.35">
      <c r="P70" s="22"/>
      <c r="Q70" s="96">
        <v>0.62</v>
      </c>
      <c r="R70" s="96">
        <v>292.94814120117405</v>
      </c>
      <c r="S70" s="23"/>
    </row>
    <row r="71" spans="16:19" s="14" customFormat="1" x14ac:dyDescent="0.35">
      <c r="P71" s="22"/>
      <c r="Q71" s="68">
        <v>0.63</v>
      </c>
      <c r="R71" s="68">
        <v>295.90817191911469</v>
      </c>
      <c r="S71" s="23"/>
    </row>
    <row r="72" spans="16:19" s="14" customFormat="1" x14ac:dyDescent="0.35">
      <c r="P72" s="22"/>
      <c r="Q72" s="96">
        <v>0.64</v>
      </c>
      <c r="R72" s="96">
        <v>298.91263447412348</v>
      </c>
      <c r="S72" s="23"/>
    </row>
    <row r="73" spans="16:19" s="14" customFormat="1" x14ac:dyDescent="0.35">
      <c r="P73" s="22"/>
      <c r="Q73" s="68">
        <v>0.65</v>
      </c>
      <c r="R73" s="68">
        <v>301.97978494344727</v>
      </c>
      <c r="S73" s="23"/>
    </row>
    <row r="74" spans="16:19" s="14" customFormat="1" x14ac:dyDescent="0.35">
      <c r="P74" s="22"/>
      <c r="Q74" s="96">
        <v>0.66</v>
      </c>
      <c r="R74" s="96">
        <v>305.10946559551832</v>
      </c>
      <c r="S74" s="23"/>
    </row>
    <row r="75" spans="16:19" s="14" customFormat="1" x14ac:dyDescent="0.35">
      <c r="P75" s="22"/>
      <c r="Q75" s="68">
        <v>0.67</v>
      </c>
      <c r="R75" s="68">
        <v>308.30295612501345</v>
      </c>
      <c r="S75" s="23"/>
    </row>
    <row r="76" spans="16:19" s="14" customFormat="1" x14ac:dyDescent="0.35">
      <c r="P76" s="22"/>
      <c r="Q76" s="96">
        <v>0.68</v>
      </c>
      <c r="R76" s="96">
        <v>311.57429850666608</v>
      </c>
      <c r="S76" s="23"/>
    </row>
    <row r="77" spans="16:19" s="14" customFormat="1" x14ac:dyDescent="0.35">
      <c r="P77" s="22"/>
      <c r="Q77" s="68">
        <v>0.69000000000000006</v>
      </c>
      <c r="R77" s="68">
        <v>314.91759817724073</v>
      </c>
      <c r="S77" s="23"/>
    </row>
    <row r="78" spans="16:19" s="14" customFormat="1" x14ac:dyDescent="0.35">
      <c r="P78" s="22"/>
      <c r="Q78" s="96">
        <v>0.70000000000000007</v>
      </c>
      <c r="R78" s="96">
        <v>318.34373819492856</v>
      </c>
      <c r="S78" s="23"/>
    </row>
    <row r="79" spans="16:19" s="14" customFormat="1" x14ac:dyDescent="0.35">
      <c r="P79" s="22"/>
      <c r="Q79" s="68">
        <v>0.71</v>
      </c>
      <c r="R79" s="68">
        <v>321.86926732637249</v>
      </c>
      <c r="S79" s="23"/>
    </row>
    <row r="80" spans="16:19" s="14" customFormat="1" x14ac:dyDescent="0.35">
      <c r="P80" s="22"/>
      <c r="Q80" s="96">
        <v>0.72</v>
      </c>
      <c r="R80" s="96">
        <v>325.48532430699589</v>
      </c>
      <c r="S80" s="23"/>
    </row>
    <row r="81" spans="16:19" s="14" customFormat="1" x14ac:dyDescent="0.35">
      <c r="P81" s="22"/>
      <c r="Q81" s="68">
        <v>0.73</v>
      </c>
      <c r="R81" s="68">
        <v>329.21561866142883</v>
      </c>
      <c r="S81" s="23"/>
    </row>
    <row r="82" spans="16:19" s="14" customFormat="1" x14ac:dyDescent="0.35">
      <c r="P82" s="22"/>
      <c r="Q82" s="96">
        <v>0.74</v>
      </c>
      <c r="R82" s="96">
        <v>333.07068598558061</v>
      </c>
      <c r="S82" s="23"/>
    </row>
    <row r="83" spans="16:19" s="14" customFormat="1" x14ac:dyDescent="0.35">
      <c r="P83" s="22"/>
      <c r="Q83" s="68">
        <v>0.75</v>
      </c>
      <c r="R83" s="68">
        <v>337.04957952708077</v>
      </c>
      <c r="S83" s="23"/>
    </row>
    <row r="84" spans="16:19" s="14" customFormat="1" x14ac:dyDescent="0.35">
      <c r="P84" s="22"/>
      <c r="Q84" s="96">
        <v>0.76</v>
      </c>
      <c r="R84" s="96">
        <v>341.18204518765083</v>
      </c>
      <c r="S84" s="23"/>
    </row>
    <row r="85" spans="16:19" s="14" customFormat="1" x14ac:dyDescent="0.35">
      <c r="P85" s="22"/>
      <c r="Q85" s="68">
        <v>0.77</v>
      </c>
      <c r="R85" s="68">
        <v>345.45901902839739</v>
      </c>
      <c r="S85" s="23"/>
    </row>
    <row r="86" spans="16:19" s="14" customFormat="1" x14ac:dyDescent="0.35">
      <c r="P86" s="22"/>
      <c r="Q86" s="96">
        <v>0.78</v>
      </c>
      <c r="R86" s="96">
        <v>349.91673835690227</v>
      </c>
      <c r="S86" s="23"/>
    </row>
    <row r="87" spans="16:19" s="14" customFormat="1" x14ac:dyDescent="0.35">
      <c r="P87" s="22"/>
      <c r="Q87" s="68">
        <v>0.79</v>
      </c>
      <c r="R87" s="68">
        <v>354.5598536860079</v>
      </c>
      <c r="S87" s="23"/>
    </row>
    <row r="88" spans="16:19" s="14" customFormat="1" x14ac:dyDescent="0.35">
      <c r="P88" s="22"/>
      <c r="Q88" s="96">
        <v>0.8</v>
      </c>
      <c r="R88" s="96">
        <v>359.41756393539703</v>
      </c>
      <c r="S88" s="23"/>
    </row>
    <row r="89" spans="16:19" s="14" customFormat="1" x14ac:dyDescent="0.35">
      <c r="P89" s="22"/>
      <c r="Q89" s="68">
        <v>0.81</v>
      </c>
      <c r="R89" s="68">
        <v>364.52933436155035</v>
      </c>
      <c r="S89" s="23"/>
    </row>
    <row r="90" spans="16:19" s="14" customFormat="1" x14ac:dyDescent="0.35">
      <c r="P90" s="22"/>
      <c r="Q90" s="96">
        <v>0.82000000000000006</v>
      </c>
      <c r="R90" s="96">
        <v>369.91266022673801</v>
      </c>
      <c r="S90" s="23"/>
    </row>
    <row r="91" spans="16:19" s="14" customFormat="1" x14ac:dyDescent="0.35">
      <c r="P91" s="22"/>
      <c r="Q91" s="68">
        <v>0.83000000000000007</v>
      </c>
      <c r="R91" s="68">
        <v>375.63245673308631</v>
      </c>
      <c r="S91" s="23"/>
    </row>
    <row r="92" spans="16:19" s="14" customFormat="1" x14ac:dyDescent="0.35">
      <c r="P92" s="22"/>
      <c r="Q92" s="96">
        <v>0.84</v>
      </c>
      <c r="R92" s="96">
        <v>381.7208189286153</v>
      </c>
      <c r="S92" s="23"/>
    </row>
    <row r="93" spans="16:19" s="14" customFormat="1" x14ac:dyDescent="0.35">
      <c r="P93" s="22"/>
      <c r="Q93" s="68">
        <v>0.85</v>
      </c>
      <c r="R93" s="68">
        <v>388.24922191891869</v>
      </c>
      <c r="S93" s="23"/>
    </row>
    <row r="94" spans="16:19" s="14" customFormat="1" x14ac:dyDescent="0.35">
      <c r="P94" s="22"/>
      <c r="Q94" s="96">
        <v>0.86</v>
      </c>
      <c r="R94" s="96">
        <v>395.33126652433697</v>
      </c>
      <c r="S94" s="23"/>
    </row>
    <row r="95" spans="16:19" s="14" customFormat="1" x14ac:dyDescent="0.35">
      <c r="P95" s="22"/>
      <c r="Q95" s="68">
        <v>0.87</v>
      </c>
      <c r="R95" s="68">
        <v>403.04553019896002</v>
      </c>
      <c r="S95" s="23"/>
    </row>
    <row r="96" spans="16:19" s="14" customFormat="1" x14ac:dyDescent="0.35">
      <c r="P96" s="22"/>
      <c r="Q96" s="96">
        <v>0.88</v>
      </c>
      <c r="R96" s="96">
        <v>411.66808470376145</v>
      </c>
      <c r="S96" s="23"/>
    </row>
    <row r="97" spans="16:19" s="14" customFormat="1" x14ac:dyDescent="0.35">
      <c r="P97" s="22"/>
      <c r="Q97" s="68">
        <v>0.89</v>
      </c>
      <c r="R97" s="68">
        <v>421.6063319916675</v>
      </c>
      <c r="S97" s="23"/>
    </row>
    <row r="98" spans="16:19" s="14" customFormat="1" x14ac:dyDescent="0.35">
      <c r="P98" s="22"/>
      <c r="Q98" s="96">
        <v>0.9</v>
      </c>
      <c r="R98" s="96">
        <v>433.71616359041451</v>
      </c>
      <c r="S98" s="23"/>
    </row>
    <row r="99" spans="16:19" s="14" customFormat="1" x14ac:dyDescent="0.35">
      <c r="P99" s="22"/>
      <c r="Q99" s="68">
        <v>0.91</v>
      </c>
      <c r="R99" s="68">
        <v>450.64243592157476</v>
      </c>
      <c r="S99" s="23"/>
    </row>
    <row r="100" spans="16:19" s="14" customFormat="1" x14ac:dyDescent="0.35">
      <c r="P100" s="22"/>
      <c r="Q100" s="96">
        <v>0.92</v>
      </c>
      <c r="R100" s="96">
        <v>626.68156267678444</v>
      </c>
      <c r="S100" s="23"/>
    </row>
    <row r="101" spans="16:19" s="14" customFormat="1" x14ac:dyDescent="0.35">
      <c r="P101" s="22"/>
      <c r="Q101" s="68">
        <v>0.93</v>
      </c>
      <c r="R101" s="68">
        <v>636.11242427900982</v>
      </c>
      <c r="S101" s="23"/>
    </row>
    <row r="102" spans="16:19" s="14" customFormat="1" x14ac:dyDescent="0.35">
      <c r="P102" s="22"/>
      <c r="Q102" s="96">
        <v>0.94000000000000006</v>
      </c>
      <c r="R102" s="96">
        <v>638.79750287753257</v>
      </c>
      <c r="S102" s="23"/>
    </row>
    <row r="103" spans="16:19" s="14" customFormat="1" x14ac:dyDescent="0.35">
      <c r="P103" s="22"/>
      <c r="Q103" s="68">
        <v>0.95000000000000007</v>
      </c>
      <c r="R103" s="68">
        <v>640.51027267624249</v>
      </c>
      <c r="S103" s="23"/>
    </row>
    <row r="104" spans="16:19" s="14" customFormat="1" x14ac:dyDescent="0.35">
      <c r="P104" s="22"/>
      <c r="Q104" s="96">
        <v>0.96</v>
      </c>
      <c r="R104" s="96">
        <v>641.84714237670255</v>
      </c>
      <c r="S104" s="23"/>
    </row>
    <row r="105" spans="16:19" s="14" customFormat="1" x14ac:dyDescent="0.35">
      <c r="P105" s="22"/>
      <c r="Q105" s="68">
        <v>0.97</v>
      </c>
      <c r="R105" s="68">
        <v>643.4045206804758</v>
      </c>
      <c r="S105" s="23"/>
    </row>
    <row r="106" spans="16:19" s="14" customFormat="1" x14ac:dyDescent="0.35">
      <c r="P106" s="22"/>
      <c r="Q106" s="96">
        <v>0.98</v>
      </c>
      <c r="R106" s="96">
        <v>645.77881628912519</v>
      </c>
      <c r="S106" s="23"/>
    </row>
    <row r="107" spans="16:19" s="14" customFormat="1" x14ac:dyDescent="0.35">
      <c r="P107" s="22"/>
      <c r="Q107" s="68">
        <v>0.99</v>
      </c>
      <c r="R107" s="68">
        <v>649.5664379042139</v>
      </c>
      <c r="S107" s="23"/>
    </row>
    <row r="108" spans="16:19" s="14" customFormat="1" x14ac:dyDescent="0.35">
      <c r="P108" s="24"/>
      <c r="Q108" s="25"/>
      <c r="R108" s="25"/>
      <c r="S108" s="26"/>
    </row>
    <row r="109" spans="16:19" s="14" customFormat="1" x14ac:dyDescent="0.35"/>
    <row r="110" spans="16:19" s="14" customFormat="1" x14ac:dyDescent="0.35"/>
    <row r="111" spans="16:19" s="14" customFormat="1" x14ac:dyDescent="0.35"/>
    <row r="112" spans="16:19" s="14" customFormat="1" x14ac:dyDescent="0.35"/>
    <row r="113" s="14" customFormat="1" x14ac:dyDescent="0.35"/>
    <row r="114" s="14" customFormat="1" x14ac:dyDescent="0.35"/>
    <row r="115" s="14" customFormat="1" x14ac:dyDescent="0.35"/>
    <row r="116" s="14" customFormat="1" x14ac:dyDescent="0.35"/>
    <row r="117" s="14" customFormat="1" x14ac:dyDescent="0.35"/>
    <row r="118" s="14" customFormat="1" x14ac:dyDescent="0.35"/>
    <row r="119" s="14" customFormat="1" x14ac:dyDescent="0.35"/>
    <row r="120" s="14" customFormat="1" x14ac:dyDescent="0.35"/>
    <row r="121" s="14" customFormat="1" x14ac:dyDescent="0.35"/>
    <row r="122" s="14" customFormat="1" x14ac:dyDescent="0.35"/>
    <row r="123" s="14" customFormat="1" x14ac:dyDescent="0.35"/>
    <row r="124" s="14" customFormat="1" x14ac:dyDescent="0.35"/>
    <row r="125" s="14" customFormat="1" x14ac:dyDescent="0.35"/>
    <row r="126" s="14" customFormat="1" x14ac:dyDescent="0.35"/>
    <row r="127" s="14" customFormat="1" x14ac:dyDescent="0.35"/>
    <row r="128" s="14" customFormat="1" x14ac:dyDescent="0.35"/>
    <row r="129" spans="18:18" s="14" customFormat="1" x14ac:dyDescent="0.35"/>
    <row r="130" spans="18:18" s="14" customFormat="1" x14ac:dyDescent="0.35"/>
    <row r="131" spans="18:18" s="14" customFormat="1" x14ac:dyDescent="0.35">
      <c r="R131" s="19"/>
    </row>
    <row r="132" spans="18:18" s="14" customFormat="1" x14ac:dyDescent="0.35"/>
    <row r="133" spans="18:18" s="14" customFormat="1" x14ac:dyDescent="0.35"/>
    <row r="134" spans="18:18" s="14" customFormat="1" x14ac:dyDescent="0.35"/>
    <row r="135" spans="18:18" s="14" customFormat="1" x14ac:dyDescent="0.35"/>
    <row r="136" spans="18:18" s="14" customFormat="1" x14ac:dyDescent="0.35"/>
    <row r="137" spans="18:18" s="14" customFormat="1" x14ac:dyDescent="0.35"/>
    <row r="138" spans="18:18" s="14" customFormat="1" x14ac:dyDescent="0.35"/>
    <row r="139" spans="18:18" s="14" customFormat="1" x14ac:dyDescent="0.35"/>
    <row r="140" spans="18:18" s="14" customFormat="1" x14ac:dyDescent="0.35"/>
    <row r="141" spans="18:18" s="14" customFormat="1" x14ac:dyDescent="0.35"/>
    <row r="142" spans="18:18" s="14" customFormat="1" x14ac:dyDescent="0.35"/>
    <row r="143" spans="18:18" s="14" customFormat="1" x14ac:dyDescent="0.35"/>
    <row r="144" spans="18:18" s="14" customFormat="1" x14ac:dyDescent="0.35"/>
    <row r="145" s="14" customFormat="1" x14ac:dyDescent="0.35"/>
    <row r="146" s="14" customFormat="1" x14ac:dyDescent="0.35"/>
    <row r="147" s="14" customFormat="1" x14ac:dyDescent="0.35"/>
    <row r="148" s="14" customFormat="1" x14ac:dyDescent="0.35"/>
    <row r="149" s="14" customFormat="1" x14ac:dyDescent="0.35"/>
    <row r="150" s="14" customFormat="1" x14ac:dyDescent="0.35"/>
    <row r="151" s="14" customFormat="1" x14ac:dyDescent="0.35"/>
    <row r="152" s="14" customFormat="1" x14ac:dyDescent="0.35"/>
    <row r="153" s="14" customFormat="1" x14ac:dyDescent="0.35"/>
    <row r="154" s="14" customFormat="1" x14ac:dyDescent="0.35"/>
    <row r="155" s="14" customFormat="1" x14ac:dyDescent="0.35"/>
    <row r="156" s="14" customFormat="1" x14ac:dyDescent="0.35"/>
    <row r="157" s="14" customFormat="1" x14ac:dyDescent="0.35"/>
    <row r="158" s="14" customFormat="1" x14ac:dyDescent="0.35"/>
    <row r="159" s="14" customFormat="1" x14ac:dyDescent="0.35"/>
    <row r="160" s="14" customFormat="1" x14ac:dyDescent="0.35"/>
    <row r="161" s="14" customFormat="1" x14ac:dyDescent="0.35"/>
    <row r="162" s="14" customFormat="1" x14ac:dyDescent="0.35"/>
    <row r="163" s="14" customFormat="1" x14ac:dyDescent="0.35"/>
    <row r="164" s="14" customFormat="1" x14ac:dyDescent="0.35"/>
    <row r="165" s="14" customFormat="1" x14ac:dyDescent="0.35"/>
    <row r="166" s="14" customFormat="1" x14ac:dyDescent="0.35"/>
    <row r="167" s="14" customFormat="1" x14ac:dyDescent="0.35"/>
    <row r="168" s="14" customFormat="1" x14ac:dyDescent="0.35"/>
    <row r="169" s="14" customFormat="1" x14ac:dyDescent="0.35"/>
    <row r="170" s="14" customFormat="1" x14ac:dyDescent="0.35"/>
    <row r="171" s="14" customFormat="1" x14ac:dyDescent="0.35"/>
    <row r="172" s="14" customFormat="1" x14ac:dyDescent="0.35"/>
    <row r="173" s="14" customFormat="1" x14ac:dyDescent="0.35"/>
    <row r="174" s="14" customFormat="1" x14ac:dyDescent="0.35"/>
    <row r="175" s="14" customFormat="1" x14ac:dyDescent="0.35"/>
    <row r="176" s="14" customFormat="1" x14ac:dyDescent="0.35"/>
    <row r="177" s="14" customFormat="1" x14ac:dyDescent="0.35"/>
    <row r="178" s="14" customFormat="1" x14ac:dyDescent="0.35"/>
    <row r="179" s="14" customFormat="1" x14ac:dyDescent="0.35"/>
    <row r="180" s="14" customFormat="1" x14ac:dyDescent="0.35"/>
    <row r="181" s="14" customFormat="1" x14ac:dyDescent="0.35"/>
    <row r="182" s="14" customFormat="1" x14ac:dyDescent="0.35"/>
    <row r="183" s="14" customFormat="1" x14ac:dyDescent="0.35"/>
    <row r="184" s="14" customFormat="1" x14ac:dyDescent="0.35"/>
    <row r="185" s="14" customFormat="1" x14ac:dyDescent="0.35"/>
    <row r="186" s="14" customFormat="1" x14ac:dyDescent="0.35"/>
    <row r="187" s="14" customFormat="1" x14ac:dyDescent="0.35"/>
    <row r="188" s="14" customFormat="1" x14ac:dyDescent="0.35"/>
    <row r="189" s="14" customFormat="1" x14ac:dyDescent="0.35"/>
    <row r="190" s="14" customFormat="1" x14ac:dyDescent="0.35"/>
    <row r="191" s="14" customFormat="1" x14ac:dyDescent="0.35"/>
    <row r="192" s="14" customFormat="1" x14ac:dyDescent="0.35"/>
    <row r="193" s="14" customFormat="1" x14ac:dyDescent="0.35"/>
    <row r="194" s="14" customFormat="1" x14ac:dyDescent="0.35"/>
    <row r="195" s="14" customFormat="1" x14ac:dyDescent="0.35"/>
    <row r="196" s="14" customFormat="1" x14ac:dyDescent="0.35"/>
    <row r="197" s="14" customFormat="1" x14ac:dyDescent="0.35"/>
    <row r="198" s="14" customFormat="1" x14ac:dyDescent="0.35"/>
    <row r="199" s="14" customFormat="1" x14ac:dyDescent="0.35"/>
    <row r="200" s="14" customFormat="1" x14ac:dyDescent="0.35"/>
    <row r="201" s="14" customFormat="1" x14ac:dyDescent="0.35"/>
    <row r="202" s="14" customFormat="1" x14ac:dyDescent="0.35"/>
    <row r="203" s="14" customFormat="1" x14ac:dyDescent="0.35"/>
    <row r="204" s="14" customFormat="1" x14ac:dyDescent="0.35"/>
    <row r="205" s="14" customFormat="1" x14ac:dyDescent="0.35"/>
    <row r="206" s="14" customFormat="1" x14ac:dyDescent="0.35"/>
    <row r="207" s="14" customFormat="1" x14ac:dyDescent="0.35"/>
    <row r="208" s="14" customFormat="1" x14ac:dyDescent="0.35"/>
    <row r="209" spans="2:19" s="14" customFormat="1" x14ac:dyDescent="0.35"/>
    <row r="210" spans="2:19" s="14" customFormat="1" x14ac:dyDescent="0.35"/>
    <row r="211" spans="2:19" s="14" customFormat="1" x14ac:dyDescent="0.35"/>
    <row r="212" spans="2:19" s="14" customFormat="1" x14ac:dyDescent="0.35"/>
    <row r="213" spans="2:19" s="14" customFormat="1" x14ac:dyDescent="0.35"/>
    <row r="214" spans="2:19" s="14" customFormat="1" x14ac:dyDescent="0.35"/>
    <row r="215" spans="2:19" s="14" customFormat="1" x14ac:dyDescent="0.35"/>
    <row r="216" spans="2:19" s="14" customFormat="1" x14ac:dyDescent="0.35"/>
    <row r="217" spans="2:19" s="14" customFormat="1" x14ac:dyDescent="0.35"/>
    <row r="218" spans="2:19" s="14" customFormat="1" x14ac:dyDescent="0.35"/>
    <row r="219" spans="2:19" s="14" customFormat="1" x14ac:dyDescent="0.35"/>
    <row r="220" spans="2:19" s="14" customFormat="1" x14ac:dyDescent="0.35"/>
    <row r="221" spans="2:19" s="14" customFormat="1" x14ac:dyDescent="0.35"/>
    <row r="222" spans="2:19" s="14" customFormat="1" x14ac:dyDescent="0.35"/>
    <row r="223" spans="2:19" x14ac:dyDescent="0.3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3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3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35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35">
      <c r="G227" s="14"/>
      <c r="H227" s="14"/>
      <c r="O227" s="14"/>
      <c r="P227" s="14"/>
      <c r="Q227" s="14"/>
      <c r="R227" s="14"/>
      <c r="S227" s="14"/>
    </row>
    <row r="228" spans="2:19" x14ac:dyDescent="0.35">
      <c r="G228" s="14"/>
      <c r="H228" s="14"/>
      <c r="O228" s="14"/>
      <c r="P228" s="14"/>
      <c r="Q228" s="14"/>
      <c r="R228" s="14"/>
      <c r="S228" s="14"/>
    </row>
    <row r="229" spans="2:19" x14ac:dyDescent="0.35">
      <c r="G229" s="14"/>
      <c r="O229" s="14"/>
      <c r="P229" s="14"/>
      <c r="Q229" s="14"/>
      <c r="R229" s="14"/>
      <c r="S229" s="14"/>
    </row>
    <row r="230" spans="2:19" x14ac:dyDescent="0.35">
      <c r="G230" s="14"/>
      <c r="O230" s="14"/>
      <c r="P230" s="14"/>
      <c r="Q230" s="14"/>
      <c r="R230" s="14"/>
      <c r="S230" s="14"/>
    </row>
    <row r="231" spans="2:19" x14ac:dyDescent="0.35">
      <c r="G231" s="14"/>
      <c r="O231" s="14"/>
      <c r="P231" s="14"/>
      <c r="Q231" s="14"/>
      <c r="R231" s="14"/>
      <c r="S231" s="14"/>
    </row>
    <row r="232" spans="2:19" x14ac:dyDescent="0.35">
      <c r="O232" s="14"/>
      <c r="P232" s="14"/>
      <c r="Q232" s="14"/>
      <c r="R232" s="14"/>
      <c r="S232" s="14"/>
    </row>
    <row r="233" spans="2:19" x14ac:dyDescent="0.35">
      <c r="O233" s="14"/>
      <c r="P233" s="14"/>
      <c r="Q233" s="14"/>
      <c r="R233" s="14"/>
      <c r="S233" s="14"/>
    </row>
    <row r="234" spans="2:19" x14ac:dyDescent="0.35">
      <c r="O234" s="14"/>
      <c r="P234" s="14"/>
      <c r="Q234" s="14"/>
      <c r="R234" s="14"/>
      <c r="S234" s="14"/>
    </row>
    <row r="235" spans="2:19" x14ac:dyDescent="0.35">
      <c r="P235" s="14"/>
      <c r="Q235" s="14"/>
      <c r="R235" s="14"/>
      <c r="S235" s="14"/>
    </row>
    <row r="236" spans="2:19" x14ac:dyDescent="0.35">
      <c r="P236" s="14"/>
      <c r="Q236" s="14"/>
      <c r="R236" s="14"/>
      <c r="S236" s="14"/>
    </row>
    <row r="237" spans="2:19" x14ac:dyDescent="0.35">
      <c r="P237" s="14"/>
      <c r="Q237" s="14"/>
      <c r="R237" s="14"/>
      <c r="S237" s="14"/>
    </row>
    <row r="238" spans="2:19" x14ac:dyDescent="0.35">
      <c r="P238" s="14"/>
      <c r="Q238" s="14"/>
      <c r="R238" s="14"/>
      <c r="S238" s="14"/>
    </row>
    <row r="239" spans="2:19" x14ac:dyDescent="0.35">
      <c r="P239" s="14"/>
      <c r="Q239" s="14"/>
      <c r="R239" s="14"/>
      <c r="S239" s="14"/>
    </row>
    <row r="240" spans="2:19" x14ac:dyDescent="0.35">
      <c r="P240" s="14"/>
      <c r="Q240" s="14"/>
      <c r="R240" s="14"/>
      <c r="S240" s="14"/>
    </row>
    <row r="241" spans="16:19" x14ac:dyDescent="0.35">
      <c r="P241" s="14"/>
      <c r="Q241" s="14"/>
      <c r="R241" s="14"/>
      <c r="S241" s="14"/>
    </row>
    <row r="242" spans="16:19" x14ac:dyDescent="0.35">
      <c r="P242" s="14"/>
      <c r="Q242" s="14"/>
      <c r="R242" s="14"/>
      <c r="S242" s="14"/>
    </row>
    <row r="243" spans="16:19" x14ac:dyDescent="0.35">
      <c r="P243" s="14"/>
      <c r="Q243" s="14"/>
      <c r="R243" s="14"/>
      <c r="S243" s="14"/>
    </row>
    <row r="244" spans="16:19" x14ac:dyDescent="0.35">
      <c r="P244" s="14"/>
      <c r="Q244" s="14"/>
      <c r="R244" s="14"/>
      <c r="S244" s="14"/>
    </row>
    <row r="245" spans="16:19" x14ac:dyDescent="0.35">
      <c r="P245" s="14"/>
      <c r="Q245" s="14"/>
      <c r="R245" s="14"/>
      <c r="S245" s="14"/>
    </row>
    <row r="246" spans="16:19" x14ac:dyDescent="0.35">
      <c r="P246" s="14"/>
      <c r="Q246" s="14"/>
      <c r="R246" s="14"/>
      <c r="S246" s="14"/>
    </row>
    <row r="247" spans="16:19" x14ac:dyDescent="0.35">
      <c r="P247" s="14"/>
      <c r="Q247" s="14"/>
      <c r="R247" s="14"/>
      <c r="S247" s="14"/>
    </row>
    <row r="248" spans="16:19" x14ac:dyDescent="0.35">
      <c r="P248" s="14"/>
      <c r="Q248" s="14"/>
      <c r="R248" s="14"/>
      <c r="S248" s="14"/>
    </row>
    <row r="249" spans="16:19" x14ac:dyDescent="0.35">
      <c r="P249" s="14"/>
      <c r="Q249" s="14"/>
      <c r="R249" s="14"/>
      <c r="S249" s="14"/>
    </row>
    <row r="250" spans="16:19" x14ac:dyDescent="0.35">
      <c r="P250" s="14"/>
      <c r="Q250" s="14"/>
      <c r="R250" s="14"/>
      <c r="S250" s="14"/>
    </row>
    <row r="251" spans="16:19" x14ac:dyDescent="0.35">
      <c r="P251" s="14"/>
      <c r="Q251" s="14"/>
      <c r="R251" s="14"/>
      <c r="S251" s="14"/>
    </row>
    <row r="252" spans="16:19" x14ac:dyDescent="0.35">
      <c r="P252" s="14"/>
      <c r="Q252" s="14"/>
      <c r="R252" s="14"/>
      <c r="S252" s="14"/>
    </row>
    <row r="253" spans="16:19" x14ac:dyDescent="0.35">
      <c r="P253" s="14"/>
      <c r="Q253" s="14"/>
      <c r="R253" s="14"/>
      <c r="S253" s="14"/>
    </row>
    <row r="254" spans="16:19" x14ac:dyDescent="0.35">
      <c r="P254" s="14"/>
      <c r="Q254" s="14"/>
      <c r="R254" s="14"/>
      <c r="S254" s="14"/>
    </row>
    <row r="255" spans="16:19" x14ac:dyDescent="0.35">
      <c r="P255" s="14"/>
      <c r="Q255" s="14"/>
      <c r="R255" s="14"/>
      <c r="S255" s="14"/>
    </row>
    <row r="256" spans="16:19" x14ac:dyDescent="0.35">
      <c r="P256" s="14"/>
      <c r="Q256" s="14"/>
      <c r="R256" s="14"/>
      <c r="S256" s="14"/>
    </row>
    <row r="257" spans="16:19" x14ac:dyDescent="0.35">
      <c r="P257" s="14"/>
      <c r="Q257" s="14"/>
      <c r="R257" s="14"/>
      <c r="S257" s="14"/>
    </row>
    <row r="258" spans="16:19" x14ac:dyDescent="0.35">
      <c r="P258" s="14"/>
      <c r="Q258" s="14"/>
      <c r="R258" s="14"/>
      <c r="S258" s="14"/>
    </row>
    <row r="259" spans="16:19" x14ac:dyDescent="0.35">
      <c r="P259" s="14"/>
      <c r="Q259" s="14"/>
      <c r="R259" s="14"/>
      <c r="S259" s="14"/>
    </row>
    <row r="260" spans="16:19" x14ac:dyDescent="0.35">
      <c r="P260" s="14"/>
      <c r="Q260" s="14"/>
      <c r="R260" s="14"/>
      <c r="S260" s="14"/>
    </row>
    <row r="261" spans="16:19" x14ac:dyDescent="0.35">
      <c r="P261" s="14"/>
      <c r="Q261" s="14"/>
      <c r="R261" s="14"/>
      <c r="S261" s="14"/>
    </row>
    <row r="262" spans="16:19" x14ac:dyDescent="0.35">
      <c r="P262" s="14"/>
      <c r="Q262" s="14"/>
      <c r="R262" s="14"/>
      <c r="S262" s="14"/>
    </row>
    <row r="263" spans="16:19" x14ac:dyDescent="0.35">
      <c r="P263" s="14"/>
      <c r="Q263" s="14"/>
      <c r="R263" s="14"/>
      <c r="S263" s="14"/>
    </row>
    <row r="264" spans="16:19" x14ac:dyDescent="0.35">
      <c r="P264" s="14"/>
      <c r="Q264" s="14"/>
      <c r="R264" s="14"/>
      <c r="S264" s="14"/>
    </row>
    <row r="265" spans="16:19" x14ac:dyDescent="0.35">
      <c r="P265" s="14"/>
      <c r="Q265" s="14"/>
      <c r="R265" s="14"/>
      <c r="S265" s="14"/>
    </row>
    <row r="266" spans="16:19" x14ac:dyDescent="0.35">
      <c r="P266" s="14"/>
      <c r="Q266" s="14"/>
      <c r="R266" s="14"/>
      <c r="S266" s="14"/>
    </row>
    <row r="267" spans="16:19" x14ac:dyDescent="0.35">
      <c r="P267" s="14"/>
      <c r="Q267" s="14"/>
      <c r="R267" s="14"/>
      <c r="S267" s="14"/>
    </row>
    <row r="268" spans="16:19" x14ac:dyDescent="0.35">
      <c r="P268" s="14"/>
      <c r="Q268" s="14"/>
      <c r="R268" s="14"/>
      <c r="S268" s="14"/>
    </row>
    <row r="269" spans="16:19" x14ac:dyDescent="0.35">
      <c r="P269" s="14"/>
      <c r="Q269" s="14"/>
      <c r="R269" s="14"/>
      <c r="S269" s="14"/>
    </row>
    <row r="270" spans="16:19" x14ac:dyDescent="0.35">
      <c r="P270" s="14"/>
      <c r="Q270" s="14"/>
      <c r="R270" s="14"/>
      <c r="S270" s="14"/>
    </row>
    <row r="271" spans="16:19" x14ac:dyDescent="0.35">
      <c r="P271" s="14"/>
      <c r="Q271" s="14"/>
      <c r="R271" s="14"/>
      <c r="S271" s="14"/>
    </row>
    <row r="272" spans="16:19" x14ac:dyDescent="0.35">
      <c r="P272" s="14"/>
      <c r="Q272" s="14"/>
      <c r="R272" s="14"/>
      <c r="S272" s="14"/>
    </row>
    <row r="273" spans="16:19" x14ac:dyDescent="0.35">
      <c r="P273" s="14"/>
      <c r="Q273" s="14"/>
      <c r="R273" s="14"/>
      <c r="S273" s="14"/>
    </row>
    <row r="274" spans="16:19" x14ac:dyDescent="0.35">
      <c r="P274" s="14"/>
      <c r="Q274" s="14"/>
      <c r="R274" s="14"/>
      <c r="S274" s="14"/>
    </row>
    <row r="275" spans="16:19" x14ac:dyDescent="0.35">
      <c r="P275" s="14"/>
      <c r="Q275" s="14"/>
      <c r="R275" s="14"/>
      <c r="S275" s="14"/>
    </row>
    <row r="276" spans="16:19" x14ac:dyDescent="0.35">
      <c r="P276" s="14"/>
      <c r="Q276" s="14"/>
      <c r="R276" s="14"/>
      <c r="S276" s="14"/>
    </row>
    <row r="277" spans="16:19" x14ac:dyDescent="0.35">
      <c r="P277" s="14"/>
      <c r="Q277" s="14"/>
      <c r="R277" s="14"/>
      <c r="S277" s="14"/>
    </row>
    <row r="278" spans="16:19" x14ac:dyDescent="0.35">
      <c r="P278" s="14"/>
      <c r="Q278" s="14"/>
      <c r="R278" s="14"/>
      <c r="S278" s="14"/>
    </row>
    <row r="279" spans="16:19" x14ac:dyDescent="0.35">
      <c r="P279" s="14"/>
      <c r="Q279" s="14"/>
      <c r="R279" s="14"/>
      <c r="S279" s="14"/>
    </row>
    <row r="280" spans="16:19" x14ac:dyDescent="0.35">
      <c r="P280" s="14"/>
      <c r="Q280" s="14"/>
      <c r="R280" s="14"/>
      <c r="S280" s="14"/>
    </row>
    <row r="281" spans="16:19" x14ac:dyDescent="0.35">
      <c r="P281" s="14"/>
      <c r="Q281" s="14"/>
      <c r="R281" s="14"/>
      <c r="S281" s="14"/>
    </row>
    <row r="282" spans="16:19" x14ac:dyDescent="0.35">
      <c r="P282" s="14"/>
      <c r="Q282" s="14"/>
      <c r="R282" s="14"/>
      <c r="S282" s="14"/>
    </row>
    <row r="283" spans="16:19" x14ac:dyDescent="0.35">
      <c r="P283" s="14"/>
      <c r="Q283" s="14"/>
      <c r="R283" s="14"/>
      <c r="S283" s="14"/>
    </row>
    <row r="284" spans="16:19" x14ac:dyDescent="0.35">
      <c r="P284" s="14"/>
      <c r="Q284" s="14"/>
      <c r="R284" s="14"/>
      <c r="S284" s="14"/>
    </row>
    <row r="285" spans="16:19" x14ac:dyDescent="0.35">
      <c r="P285" s="14"/>
      <c r="Q285" s="14"/>
      <c r="R285" s="14"/>
      <c r="S285" s="14"/>
    </row>
    <row r="286" spans="16:19" x14ac:dyDescent="0.35">
      <c r="P286" s="14"/>
      <c r="Q286" s="14"/>
      <c r="R286" s="14"/>
      <c r="S286" s="14"/>
    </row>
    <row r="287" spans="16:19" x14ac:dyDescent="0.35">
      <c r="P287" s="14"/>
      <c r="Q287" s="14"/>
      <c r="R287" s="14"/>
      <c r="S287" s="14"/>
    </row>
    <row r="288" spans="16:19" x14ac:dyDescent="0.35">
      <c r="P288" s="14"/>
      <c r="Q288" s="14"/>
      <c r="R288" s="14"/>
      <c r="S288" s="14"/>
    </row>
    <row r="289" spans="16:19" x14ac:dyDescent="0.35">
      <c r="P289" s="14"/>
      <c r="Q289" s="14"/>
      <c r="R289" s="14"/>
      <c r="S289" s="14"/>
    </row>
    <row r="290" spans="16:19" x14ac:dyDescent="0.35">
      <c r="P290" s="14"/>
      <c r="Q290" s="14"/>
      <c r="R290" s="14"/>
      <c r="S290" s="14"/>
    </row>
    <row r="291" spans="16:19" x14ac:dyDescent="0.35">
      <c r="P291" s="14"/>
      <c r="Q291" s="14"/>
      <c r="R291" s="14"/>
      <c r="S291" s="14"/>
    </row>
    <row r="292" spans="16:19" x14ac:dyDescent="0.35">
      <c r="P292" s="14"/>
      <c r="Q292" s="14"/>
      <c r="R292" s="14"/>
      <c r="S292" s="14"/>
    </row>
    <row r="293" spans="16:19" x14ac:dyDescent="0.35">
      <c r="P293" s="14"/>
      <c r="Q293" s="14"/>
      <c r="R293" s="14"/>
      <c r="S293" s="14"/>
    </row>
    <row r="294" spans="16:19" x14ac:dyDescent="0.35">
      <c r="P294" s="14"/>
      <c r="Q294" s="14"/>
      <c r="R294" s="14"/>
      <c r="S294" s="14"/>
    </row>
    <row r="295" spans="16:19" x14ac:dyDescent="0.35">
      <c r="P295" s="14"/>
      <c r="Q295" s="14"/>
      <c r="R295" s="14"/>
      <c r="S295" s="14"/>
    </row>
    <row r="296" spans="16:19" x14ac:dyDescent="0.35">
      <c r="P296" s="14"/>
      <c r="Q296" s="14"/>
      <c r="R296" s="14"/>
      <c r="S296" s="14"/>
    </row>
    <row r="297" spans="16:19" x14ac:dyDescent="0.35">
      <c r="P297" s="14"/>
      <c r="Q297" s="14"/>
      <c r="R297" s="14"/>
      <c r="S297" s="14"/>
    </row>
    <row r="298" spans="16:19" x14ac:dyDescent="0.35">
      <c r="P298" s="14"/>
      <c r="Q298" s="14"/>
      <c r="R298" s="14"/>
      <c r="S298" s="14"/>
    </row>
    <row r="299" spans="16:19" x14ac:dyDescent="0.35">
      <c r="P299" s="14"/>
      <c r="Q299" s="14"/>
      <c r="R299" s="14"/>
      <c r="S299" s="14"/>
    </row>
    <row r="300" spans="16:19" x14ac:dyDescent="0.35">
      <c r="P300" s="14"/>
      <c r="Q300" s="14"/>
      <c r="R300" s="14"/>
      <c r="S300" s="14"/>
    </row>
    <row r="301" spans="16:19" x14ac:dyDescent="0.35">
      <c r="P301" s="14"/>
      <c r="Q301" s="14"/>
      <c r="R301" s="14"/>
      <c r="S301" s="14"/>
    </row>
    <row r="302" spans="16:19" x14ac:dyDescent="0.35">
      <c r="P302" s="14"/>
      <c r="Q302" s="14"/>
      <c r="R302" s="14"/>
      <c r="S302" s="14"/>
    </row>
    <row r="303" spans="16:19" x14ac:dyDescent="0.35">
      <c r="P303" s="14"/>
      <c r="Q303" s="14"/>
      <c r="R303" s="14"/>
      <c r="S303" s="14"/>
    </row>
    <row r="304" spans="16:19" x14ac:dyDescent="0.35">
      <c r="P304" s="14"/>
      <c r="Q304" s="14"/>
      <c r="R304" s="14"/>
      <c r="S304" s="14"/>
    </row>
    <row r="305" spans="16:19" x14ac:dyDescent="0.35">
      <c r="P305" s="14"/>
      <c r="Q305" s="14"/>
      <c r="R305" s="14"/>
      <c r="S305" s="14"/>
    </row>
    <row r="306" spans="16:19" x14ac:dyDescent="0.35">
      <c r="P306" s="14"/>
      <c r="Q306" s="14"/>
      <c r="R306" s="14"/>
      <c r="S306" s="14"/>
    </row>
    <row r="307" spans="16:19" x14ac:dyDescent="0.35">
      <c r="P307" s="14"/>
      <c r="Q307" s="14"/>
      <c r="R307" s="14"/>
      <c r="S307" s="14"/>
    </row>
    <row r="308" spans="16:19" x14ac:dyDescent="0.35">
      <c r="P308" s="14"/>
      <c r="Q308" s="14"/>
      <c r="R308" s="14"/>
      <c r="S308" s="14"/>
    </row>
    <row r="309" spans="16:19" x14ac:dyDescent="0.35">
      <c r="P309" s="14"/>
      <c r="Q309" s="14"/>
      <c r="R309" s="14"/>
      <c r="S309" s="14"/>
    </row>
    <row r="310" spans="16:19" x14ac:dyDescent="0.35">
      <c r="P310" s="14"/>
      <c r="Q310" s="14"/>
      <c r="R310" s="14"/>
      <c r="S310" s="14"/>
    </row>
    <row r="311" spans="16:19" x14ac:dyDescent="0.35">
      <c r="P311" s="14"/>
      <c r="Q311" s="14"/>
      <c r="R311" s="14"/>
      <c r="S311" s="14"/>
    </row>
    <row r="312" spans="16:19" x14ac:dyDescent="0.35">
      <c r="P312" s="14"/>
      <c r="Q312" s="14"/>
      <c r="R312" s="14"/>
      <c r="S312" s="14"/>
    </row>
    <row r="313" spans="16:19" x14ac:dyDescent="0.35">
      <c r="P313" s="14"/>
      <c r="Q313" s="14"/>
      <c r="R313" s="14"/>
      <c r="S313" s="14"/>
    </row>
    <row r="314" spans="16:19" x14ac:dyDescent="0.35">
      <c r="P314" s="14"/>
      <c r="Q314" s="14"/>
      <c r="R314" s="14"/>
      <c r="S314" s="14"/>
    </row>
    <row r="315" spans="16:19" x14ac:dyDescent="0.35">
      <c r="P315" s="14"/>
      <c r="Q315" s="14"/>
      <c r="R315" s="14"/>
      <c r="S315" s="14"/>
    </row>
    <row r="316" spans="16:19" x14ac:dyDescent="0.35">
      <c r="P316" s="14"/>
      <c r="Q316" s="14"/>
      <c r="R316" s="14"/>
      <c r="S316" s="14"/>
    </row>
    <row r="317" spans="16:19" x14ac:dyDescent="0.35">
      <c r="P317" s="14"/>
      <c r="Q317" s="14"/>
      <c r="R317" s="14"/>
      <c r="S317" s="14"/>
    </row>
    <row r="318" spans="16:19" x14ac:dyDescent="0.35">
      <c r="Q318" s="14"/>
      <c r="R318" s="14"/>
      <c r="S318" s="14"/>
    </row>
    <row r="319" spans="16:19" x14ac:dyDescent="0.35">
      <c r="Q319" s="14"/>
      <c r="R319" s="14"/>
      <c r="S319" s="14"/>
    </row>
    <row r="320" spans="16:19" x14ac:dyDescent="0.35">
      <c r="Q320" s="14"/>
      <c r="R320" s="14"/>
      <c r="S320" s="14"/>
    </row>
  </sheetData>
  <mergeCells count="17">
    <mergeCell ref="H17:I17"/>
    <mergeCell ref="H24:I24"/>
    <mergeCell ref="H32:I32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BB3AB5E8-3C00-4A7C-AC6B-69854E2CC6FA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374650</xdr:colOff>
                    <xdr:row>0</xdr:row>
                    <xdr:rowOff>177800</xdr:rowOff>
                  </from>
                  <to>
                    <xdr:col>11</xdr:col>
                    <xdr:colOff>533400</xdr:colOff>
                    <xdr:row>0</xdr:row>
                    <xdr:rowOff>679450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311150</xdr:colOff>
                    <xdr:row>0</xdr:row>
                    <xdr:rowOff>196850</xdr:rowOff>
                  </from>
                  <to>
                    <xdr:col>13</xdr:col>
                    <xdr:colOff>330200</xdr:colOff>
                    <xdr:row>0</xdr:row>
                    <xdr:rowOff>673100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44EAF-6019-4007-A87F-4716FB23EE55}">
  <dimension ref="A1:W320"/>
  <sheetViews>
    <sheetView workbookViewId="0"/>
  </sheetViews>
  <sheetFormatPr defaultRowHeight="14.5" x14ac:dyDescent="0.35"/>
  <cols>
    <col min="2" max="2" width="3.90625" customWidth="1"/>
    <col min="3" max="3" width="21.08984375" customWidth="1"/>
    <col min="4" max="4" width="45.90625" customWidth="1"/>
    <col min="5" max="5" width="7.90625" customWidth="1"/>
    <col min="8" max="8" width="18.54296875" customWidth="1"/>
    <col min="9" max="9" width="15.54296875" customWidth="1"/>
    <col min="10" max="10" width="15" customWidth="1"/>
    <col min="11" max="11" width="11.36328125" customWidth="1"/>
    <col min="13" max="13" width="10.36328125" customWidth="1"/>
    <col min="14" max="14" width="8.36328125" customWidth="1"/>
    <col min="16" max="16" width="5.6328125" customWidth="1"/>
    <col min="17" max="18" width="12.453125" customWidth="1"/>
    <col min="19" max="19" width="5.6328125" customWidth="1"/>
  </cols>
  <sheetData>
    <row r="1" spans="2:23" s="1" customFormat="1" ht="69" customHeight="1" x14ac:dyDescent="0.3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55000000000000004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35"/>
    <row r="4" spans="2:23" s="14" customFormat="1" x14ac:dyDescent="0.3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35">
      <c r="G5" s="89" t="s">
        <v>138</v>
      </c>
      <c r="H5" s="89"/>
      <c r="I5" s="89"/>
      <c r="J5" s="89"/>
      <c r="K5" s="89"/>
      <c r="L5" s="89"/>
    </row>
    <row r="6" spans="2:23" s="14" customFormat="1" ht="22.25" customHeight="1" x14ac:dyDescent="0.6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3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" customHeight="1" x14ac:dyDescent="0.3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35">
      <c r="B9" s="22"/>
      <c r="C9" s="11" t="s">
        <v>31</v>
      </c>
      <c r="D9" s="68" t="s">
        <v>211</v>
      </c>
      <c r="E9" s="23"/>
      <c r="G9" s="22"/>
      <c r="H9" s="104" t="s">
        <v>34</v>
      </c>
      <c r="I9" s="105">
        <v>324.14649126873928</v>
      </c>
      <c r="J9" s="21"/>
      <c r="K9" s="21"/>
      <c r="L9" s="21"/>
      <c r="M9" s="21"/>
      <c r="N9" s="23"/>
      <c r="P9" s="22"/>
      <c r="Q9" s="68">
        <v>0.01</v>
      </c>
      <c r="R9" s="68">
        <v>226.09842352762834</v>
      </c>
      <c r="S9" s="23"/>
    </row>
    <row r="10" spans="2:23" s="14" customFormat="1" x14ac:dyDescent="0.35">
      <c r="B10" s="22"/>
      <c r="C10" s="95" t="s">
        <v>48</v>
      </c>
      <c r="D10" s="96" t="s">
        <v>152</v>
      </c>
      <c r="E10" s="23"/>
      <c r="F10" s="20"/>
      <c r="G10" s="22"/>
      <c r="H10" s="95" t="s">
        <v>35</v>
      </c>
      <c r="I10" s="96">
        <v>249.00506447870177</v>
      </c>
      <c r="J10" s="21"/>
      <c r="K10" s="21"/>
      <c r="L10" s="21"/>
      <c r="M10" s="21"/>
      <c r="N10" s="23"/>
      <c r="P10" s="22"/>
      <c r="Q10" s="96">
        <v>0.02</v>
      </c>
      <c r="R10" s="96">
        <v>234.87410833951816</v>
      </c>
      <c r="S10" s="23"/>
    </row>
    <row r="11" spans="2:23" s="14" customFormat="1" ht="14" customHeight="1" x14ac:dyDescent="0.35">
      <c r="B11" s="94"/>
      <c r="C11" s="97" t="s">
        <v>49</v>
      </c>
      <c r="D11" s="98" t="s">
        <v>153</v>
      </c>
      <c r="E11" s="94"/>
      <c r="G11" s="22"/>
      <c r="H11" s="11" t="s">
        <v>36</v>
      </c>
      <c r="I11" s="68">
        <v>479.89379934837223</v>
      </c>
      <c r="J11" s="21"/>
      <c r="K11" s="21"/>
      <c r="L11" s="21"/>
      <c r="M11" s="21"/>
      <c r="N11" s="23"/>
      <c r="P11" s="22"/>
      <c r="Q11" s="68">
        <v>0.03</v>
      </c>
      <c r="R11" s="68">
        <v>240.69089737281712</v>
      </c>
      <c r="S11" s="23"/>
    </row>
    <row r="12" spans="2:23" s="14" customFormat="1" ht="14.4" customHeight="1" x14ac:dyDescent="0.35">
      <c r="B12" s="94"/>
      <c r="C12" s="99"/>
      <c r="D12" s="100"/>
      <c r="E12" s="94"/>
      <c r="G12" s="22"/>
      <c r="H12" s="102" t="s">
        <v>42</v>
      </c>
      <c r="I12" s="103">
        <v>146.63023996963204</v>
      </c>
      <c r="J12" s="21"/>
      <c r="K12" s="21"/>
      <c r="L12" s="21"/>
      <c r="M12" s="21"/>
      <c r="N12" s="23"/>
      <c r="P12" s="22"/>
      <c r="Q12" s="96">
        <v>0.04</v>
      </c>
      <c r="R12" s="96">
        <v>245.15473517423055</v>
      </c>
      <c r="S12" s="23"/>
    </row>
    <row r="13" spans="2:23" s="14" customFormat="1" x14ac:dyDescent="0.35">
      <c r="B13" s="63"/>
      <c r="C13" s="72" t="s">
        <v>131</v>
      </c>
      <c r="D13" s="56" t="s">
        <v>210</v>
      </c>
      <c r="E13" s="64"/>
      <c r="G13" s="22"/>
      <c r="H13" s="11" t="s">
        <v>108</v>
      </c>
      <c r="I13" s="68">
        <v>0.4060212568801701</v>
      </c>
      <c r="J13" s="21"/>
      <c r="K13" s="21"/>
      <c r="L13" s="21"/>
      <c r="M13" s="21"/>
      <c r="N13" s="23"/>
      <c r="P13" s="22"/>
      <c r="Q13" s="68">
        <v>0.05</v>
      </c>
      <c r="R13" s="68">
        <v>249.00506447870174</v>
      </c>
      <c r="S13" s="23"/>
    </row>
    <row r="14" spans="2:23" s="14" customFormat="1" ht="14.4" customHeight="1" x14ac:dyDescent="0.35">
      <c r="B14" s="22"/>
      <c r="C14" s="44"/>
      <c r="D14" s="39"/>
      <c r="E14" s="23"/>
      <c r="G14" s="22"/>
      <c r="H14" s="95" t="s">
        <v>110</v>
      </c>
      <c r="I14" s="96">
        <v>3</v>
      </c>
      <c r="J14" s="21"/>
      <c r="K14" s="21"/>
      <c r="L14" s="21"/>
      <c r="M14" s="21"/>
      <c r="N14" s="23"/>
      <c r="P14" s="22"/>
      <c r="Q14" s="96">
        <v>0.06</v>
      </c>
      <c r="R14" s="96">
        <v>252.24658328645441</v>
      </c>
      <c r="S14" s="23"/>
    </row>
    <row r="15" spans="2:23" s="14" customFormat="1" ht="14.4" customHeight="1" x14ac:dyDescent="0.35">
      <c r="B15" s="22"/>
      <c r="C15" s="70" t="s">
        <v>57</v>
      </c>
      <c r="D15" s="41"/>
      <c r="E15" s="23"/>
      <c r="G15" s="22"/>
      <c r="H15" s="11" t="s">
        <v>109</v>
      </c>
      <c r="I15" s="68">
        <v>2.9080446198495689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255.23116576250743</v>
      </c>
      <c r="S15" s="23"/>
    </row>
    <row r="16" spans="2:23" s="14" customFormat="1" x14ac:dyDescent="0.35">
      <c r="B16" s="22"/>
      <c r="C16" s="11" t="s">
        <v>32</v>
      </c>
      <c r="D16" s="68" t="s">
        <v>179</v>
      </c>
      <c r="E16" s="23"/>
      <c r="G16" s="22"/>
      <c r="H16" s="21"/>
      <c r="I16" s="21"/>
      <c r="J16" s="21"/>
      <c r="K16" s="21"/>
      <c r="L16" s="21"/>
      <c r="M16" s="21"/>
      <c r="N16" s="23"/>
      <c r="P16" s="22"/>
      <c r="Q16" s="96">
        <v>0.08</v>
      </c>
      <c r="R16" s="96">
        <v>257.91583958321274</v>
      </c>
      <c r="S16" s="23"/>
    </row>
    <row r="17" spans="2:19" s="14" customFormat="1" x14ac:dyDescent="0.35">
      <c r="B17" s="22"/>
      <c r="C17" s="95" t="s">
        <v>24</v>
      </c>
      <c r="D17" s="96">
        <v>0.1</v>
      </c>
      <c r="E17" s="23"/>
      <c r="G17" s="22"/>
      <c r="H17" s="78" t="s">
        <v>54</v>
      </c>
      <c r="I17" s="79"/>
      <c r="J17" s="41"/>
      <c r="K17" s="21"/>
      <c r="L17" s="21"/>
      <c r="M17" s="21"/>
      <c r="N17" s="23"/>
      <c r="P17" s="22"/>
      <c r="Q17" s="68">
        <v>0.09</v>
      </c>
      <c r="R17" s="68">
        <v>260.36813304567028</v>
      </c>
      <c r="S17" s="23"/>
    </row>
    <row r="18" spans="2:19" s="14" customFormat="1" x14ac:dyDescent="0.35">
      <c r="B18" s="22"/>
      <c r="C18" s="11" t="s">
        <v>33</v>
      </c>
      <c r="D18" s="68">
        <v>0.95</v>
      </c>
      <c r="E18" s="23"/>
      <c r="G18" s="22"/>
      <c r="H18" s="106" t="s">
        <v>52</v>
      </c>
      <c r="I18" s="106">
        <v>2</v>
      </c>
      <c r="J18" s="107"/>
      <c r="K18" s="21"/>
      <c r="L18" s="21"/>
      <c r="M18" s="21"/>
      <c r="N18" s="23"/>
      <c r="P18" s="22"/>
      <c r="Q18" s="96">
        <v>0.1</v>
      </c>
      <c r="R18" s="96">
        <v>262.71739693099721</v>
      </c>
      <c r="S18" s="23"/>
    </row>
    <row r="19" spans="2:19" s="14" customFormat="1" ht="14.4" customHeight="1" x14ac:dyDescent="0.35">
      <c r="B19" s="22"/>
      <c r="C19" s="95" t="s">
        <v>18</v>
      </c>
      <c r="D19" s="96" t="s">
        <v>178</v>
      </c>
      <c r="E19" s="23"/>
      <c r="G19" s="22"/>
      <c r="H19" s="51" t="s">
        <v>37</v>
      </c>
      <c r="I19" s="51" t="s">
        <v>38</v>
      </c>
      <c r="J19" s="21"/>
      <c r="K19" s="21"/>
      <c r="L19" s="21"/>
      <c r="M19" s="21"/>
      <c r="N19" s="23"/>
      <c r="P19" s="22"/>
      <c r="Q19" s="68">
        <v>0.11</v>
      </c>
      <c r="R19" s="68">
        <v>264.91577241068904</v>
      </c>
      <c r="S19" s="23"/>
    </row>
    <row r="20" spans="2:19" s="14" customFormat="1" x14ac:dyDescent="0.35">
      <c r="B20" s="22"/>
      <c r="C20" s="21"/>
      <c r="D20" s="40"/>
      <c r="E20" s="23"/>
      <c r="G20" s="22"/>
      <c r="H20" s="101" t="s">
        <v>188</v>
      </c>
      <c r="I20" s="68">
        <v>-1.5621835727909601</v>
      </c>
      <c r="J20" s="21"/>
      <c r="K20" s="21"/>
      <c r="L20" s="21"/>
      <c r="M20" s="21"/>
      <c r="N20" s="23"/>
      <c r="P20" s="22"/>
      <c r="Q20" s="96">
        <v>0.12</v>
      </c>
      <c r="R20" s="96">
        <v>266.97493790601379</v>
      </c>
      <c r="S20" s="23"/>
    </row>
    <row r="21" spans="2:19" s="14" customFormat="1" ht="14.4" customHeight="1" x14ac:dyDescent="0.35">
      <c r="B21" s="22"/>
      <c r="C21" s="70" t="s">
        <v>56</v>
      </c>
      <c r="D21" s="41"/>
      <c r="E21" s="23"/>
      <c r="G21" s="22"/>
      <c r="H21" s="96" t="s">
        <v>190</v>
      </c>
      <c r="I21" s="96">
        <v>1.66412824185916E-3</v>
      </c>
      <c r="J21" s="21"/>
      <c r="K21" s="21"/>
      <c r="L21" s="21"/>
      <c r="M21" s="21"/>
      <c r="N21" s="23"/>
      <c r="P21" s="22"/>
      <c r="Q21" s="68">
        <v>0.13</v>
      </c>
      <c r="R21" s="68">
        <v>268.94766491744127</v>
      </c>
      <c r="S21" s="23"/>
    </row>
    <row r="22" spans="2:19" s="14" customFormat="1" ht="14.4" customHeight="1" x14ac:dyDescent="0.35">
      <c r="B22" s="22"/>
      <c r="C22" s="11" t="s">
        <v>39</v>
      </c>
      <c r="D22" s="68" t="s">
        <v>41</v>
      </c>
      <c r="E22" s="23"/>
      <c r="F22" s="13"/>
      <c r="G22" s="22"/>
      <c r="H22" s="40"/>
      <c r="I22" s="40"/>
      <c r="J22" s="40"/>
      <c r="K22" s="21"/>
      <c r="L22" s="21"/>
      <c r="M22" s="21"/>
      <c r="N22" s="23"/>
      <c r="P22" s="22"/>
      <c r="Q22" s="96">
        <v>0.14000000000000001</v>
      </c>
      <c r="R22" s="96">
        <v>270.87555701319872</v>
      </c>
      <c r="S22" s="23"/>
    </row>
    <row r="23" spans="2:19" s="14" customFormat="1" ht="14.4" customHeight="1" x14ac:dyDescent="0.35">
      <c r="B23" s="22"/>
      <c r="C23" s="95" t="s">
        <v>40</v>
      </c>
      <c r="D23" s="96" t="s">
        <v>155</v>
      </c>
      <c r="E23" s="23"/>
      <c r="F23" s="13"/>
      <c r="G23" s="22"/>
      <c r="H23" s="83" t="s">
        <v>53</v>
      </c>
      <c r="I23" s="83"/>
      <c r="J23" s="41"/>
      <c r="K23" s="41"/>
      <c r="L23" s="41"/>
      <c r="M23" s="41"/>
      <c r="N23" s="23"/>
      <c r="P23" s="22"/>
      <c r="Q23" s="68">
        <v>0.15</v>
      </c>
      <c r="R23" s="68">
        <v>272.71985382381752</v>
      </c>
      <c r="S23" s="23"/>
    </row>
    <row r="24" spans="2:19" s="14" customFormat="1" ht="29" x14ac:dyDescent="0.35">
      <c r="B24" s="22"/>
      <c r="C24" s="11" t="s">
        <v>51</v>
      </c>
      <c r="D24" s="68">
        <v>5</v>
      </c>
      <c r="E24" s="23"/>
      <c r="F24" s="13"/>
      <c r="G24" s="22"/>
      <c r="H24" s="42" t="s">
        <v>41</v>
      </c>
      <c r="I24" s="42" t="s">
        <v>47</v>
      </c>
      <c r="J24" s="43" t="s">
        <v>43</v>
      </c>
      <c r="K24" s="43" t="s">
        <v>44</v>
      </c>
      <c r="L24" s="43" t="s">
        <v>45</v>
      </c>
      <c r="M24" s="43" t="s">
        <v>46</v>
      </c>
      <c r="N24" s="23"/>
      <c r="P24" s="22"/>
      <c r="Q24" s="96">
        <v>0.16</v>
      </c>
      <c r="R24" s="96">
        <v>274.48800074199318</v>
      </c>
      <c r="S24" s="23"/>
    </row>
    <row r="25" spans="2:19" s="14" customFormat="1" x14ac:dyDescent="0.35">
      <c r="B25" s="24"/>
      <c r="C25" s="36"/>
      <c r="D25" s="36"/>
      <c r="E25" s="26"/>
      <c r="F25" s="13"/>
      <c r="G25" s="22"/>
      <c r="H25" s="68">
        <v>0</v>
      </c>
      <c r="I25" s="68">
        <v>5.9122374677018266E-2</v>
      </c>
      <c r="J25" s="68">
        <v>2.544035782352096</v>
      </c>
      <c r="K25" s="68">
        <v>2</v>
      </c>
      <c r="L25" s="68">
        <v>43.03</v>
      </c>
      <c r="M25" s="68">
        <v>-0.35164082226672616</v>
      </c>
      <c r="N25" s="34"/>
      <c r="P25" s="22"/>
      <c r="Q25" s="68">
        <v>0.17</v>
      </c>
      <c r="R25" s="68">
        <v>276.20191950937181</v>
      </c>
      <c r="S25" s="23"/>
    </row>
    <row r="26" spans="2:19" s="14" customFormat="1" ht="17.399999999999999" customHeight="1" x14ac:dyDescent="0.35">
      <c r="B26" s="45"/>
      <c r="C26" s="47"/>
      <c r="D26" s="47"/>
      <c r="E26" s="47"/>
      <c r="F26" s="13"/>
      <c r="G26" s="22"/>
      <c r="H26" s="96">
        <v>17.2</v>
      </c>
      <c r="I26" s="96">
        <v>6.2568897806741436E-2</v>
      </c>
      <c r="J26" s="96">
        <v>2.5709560108790059</v>
      </c>
      <c r="K26" s="96">
        <v>4</v>
      </c>
      <c r="L26" s="96">
        <v>41.09</v>
      </c>
      <c r="M26" s="96">
        <v>0.92051017907969312</v>
      </c>
      <c r="N26" s="23"/>
      <c r="P26" s="22"/>
      <c r="Q26" s="96">
        <v>0.18</v>
      </c>
      <c r="R26" s="96">
        <v>277.88353186759969</v>
      </c>
      <c r="S26" s="23"/>
    </row>
    <row r="27" spans="2:19" s="14" customFormat="1" ht="13.5" customHeight="1" x14ac:dyDescent="0.35">
      <c r="B27" s="13"/>
      <c r="C27" s="35"/>
      <c r="D27" s="35"/>
      <c r="E27" s="35"/>
      <c r="F27" s="13"/>
      <c r="G27" s="22"/>
      <c r="H27" s="68">
        <v>59.5</v>
      </c>
      <c r="I27" s="68">
        <v>7.1710715197796038E-2</v>
      </c>
      <c r="J27" s="68">
        <v>3.0118500383074336</v>
      </c>
      <c r="K27" s="68">
        <v>1</v>
      </c>
      <c r="L27" s="68">
        <v>42</v>
      </c>
      <c r="M27" s="68">
        <v>-1.2031984527127471</v>
      </c>
      <c r="N27" s="23"/>
      <c r="P27" s="22"/>
      <c r="Q27" s="68">
        <v>0.19</v>
      </c>
      <c r="R27" s="68">
        <v>279.54030132020341</v>
      </c>
      <c r="S27" s="23"/>
    </row>
    <row r="28" spans="2:19" s="14" customFormat="1" ht="14.4" customHeight="1" x14ac:dyDescent="0.35">
      <c r="B28" s="13"/>
      <c r="C28" s="35"/>
      <c r="D28" s="35"/>
      <c r="E28" s="35"/>
      <c r="F28" s="13"/>
      <c r="G28" s="22"/>
      <c r="H28" s="96">
        <v>177.1</v>
      </c>
      <c r="I28" s="96">
        <v>0.10249427430675971</v>
      </c>
      <c r="J28" s="96">
        <v>4.5917434889428348</v>
      </c>
      <c r="K28" s="96">
        <v>6</v>
      </c>
      <c r="L28" s="96">
        <v>44.8</v>
      </c>
      <c r="M28" s="96">
        <v>0.69370423288950966</v>
      </c>
      <c r="N28" s="23"/>
      <c r="P28" s="22"/>
      <c r="Q28" s="96">
        <v>0.2</v>
      </c>
      <c r="R28" s="96">
        <v>281.14893263454132</v>
      </c>
      <c r="S28" s="23"/>
    </row>
    <row r="29" spans="2:19" s="14" customFormat="1" ht="14.4" customHeight="1" x14ac:dyDescent="0.35">
      <c r="B29" s="13"/>
      <c r="C29" s="35"/>
      <c r="D29" s="35"/>
      <c r="E29" s="35"/>
      <c r="F29" s="13"/>
      <c r="G29" s="22"/>
      <c r="H29" s="68">
        <v>646.29999999999995</v>
      </c>
      <c r="I29" s="68">
        <v>0.31325053756693827</v>
      </c>
      <c r="J29" s="68">
        <v>13.272425276711173</v>
      </c>
      <c r="K29" s="68">
        <v>13</v>
      </c>
      <c r="L29" s="68">
        <v>42.37</v>
      </c>
      <c r="M29" s="68">
        <v>-9.0234598888950149E-2</v>
      </c>
      <c r="N29" s="23"/>
      <c r="P29" s="22"/>
      <c r="Q29" s="68">
        <v>0.21</v>
      </c>
      <c r="R29" s="68">
        <v>282.717553240234</v>
      </c>
      <c r="S29" s="23"/>
    </row>
    <row r="30" spans="2:19" s="14" customFormat="1" ht="12" customHeight="1" x14ac:dyDescent="0.35">
      <c r="B30" s="13"/>
      <c r="C30" s="35"/>
      <c r="D30" s="35"/>
      <c r="E30" s="35"/>
      <c r="F30" s="13"/>
      <c r="G30" s="22"/>
      <c r="H30" s="40"/>
      <c r="I30" s="40"/>
      <c r="J30" s="40"/>
      <c r="K30" s="40"/>
      <c r="L30" s="40"/>
      <c r="M30" s="40"/>
      <c r="N30" s="23"/>
      <c r="P30" s="22"/>
      <c r="Q30" s="96">
        <v>0.22</v>
      </c>
      <c r="R30" s="96">
        <v>284.25637445234986</v>
      </c>
      <c r="S30" s="23"/>
    </row>
    <row r="31" spans="2:19" s="14" customFormat="1" ht="14" customHeight="1" x14ac:dyDescent="0.35">
      <c r="B31" s="13"/>
      <c r="C31" s="35"/>
      <c r="D31" s="35"/>
      <c r="E31" s="35"/>
      <c r="G31" s="22"/>
      <c r="H31" s="83" t="s">
        <v>111</v>
      </c>
      <c r="I31" s="83"/>
      <c r="J31" s="40"/>
      <c r="K31" s="40"/>
      <c r="L31" s="40"/>
      <c r="M31" s="40"/>
      <c r="N31" s="23"/>
      <c r="P31" s="22"/>
      <c r="Q31" s="68">
        <v>0.23</v>
      </c>
      <c r="R31" s="68">
        <v>285.77560758595757</v>
      </c>
      <c r="S31" s="23"/>
    </row>
    <row r="32" spans="2:19" s="14" customFormat="1" x14ac:dyDescent="0.35">
      <c r="B32" s="13"/>
      <c r="C32" s="13"/>
      <c r="D32" s="13"/>
      <c r="E32" s="13"/>
      <c r="G32" s="22"/>
      <c r="H32" s="108" t="s">
        <v>31</v>
      </c>
      <c r="I32" s="108" t="s">
        <v>90</v>
      </c>
      <c r="J32" s="108" t="s">
        <v>52</v>
      </c>
      <c r="K32" s="108" t="s">
        <v>91</v>
      </c>
      <c r="L32" s="108" t="s">
        <v>92</v>
      </c>
      <c r="M32" s="108" t="s">
        <v>93</v>
      </c>
      <c r="N32" s="23"/>
      <c r="P32" s="22"/>
      <c r="Q32" s="96">
        <v>0.24</v>
      </c>
      <c r="R32" s="96">
        <v>287.28476785467831</v>
      </c>
      <c r="S32" s="23"/>
    </row>
    <row r="33" spans="1:19" s="14" customFormat="1" x14ac:dyDescent="0.35">
      <c r="A33" s="13"/>
      <c r="B33" s="13"/>
      <c r="C33" s="13"/>
      <c r="D33" s="13"/>
      <c r="E33" s="13"/>
      <c r="F33" s="13"/>
      <c r="G33" s="22"/>
      <c r="H33" s="68" t="s">
        <v>182</v>
      </c>
      <c r="I33" s="68">
        <v>-69.696674623224837</v>
      </c>
      <c r="J33" s="68">
        <v>5</v>
      </c>
      <c r="K33" s="68" t="s">
        <v>183</v>
      </c>
      <c r="L33" s="68" t="s">
        <v>183</v>
      </c>
      <c r="M33" s="68" t="s">
        <v>183</v>
      </c>
      <c r="N33" s="23"/>
      <c r="P33" s="22"/>
      <c r="Q33" s="68">
        <v>0.25</v>
      </c>
      <c r="R33" s="68">
        <v>288.77243219031135</v>
      </c>
      <c r="S33" s="23"/>
    </row>
    <row r="34" spans="1:19" s="14" customFormat="1" ht="15" customHeight="1" x14ac:dyDescent="0.35">
      <c r="A34" s="13"/>
      <c r="B34" s="13"/>
      <c r="C34" s="13"/>
      <c r="D34" s="13"/>
      <c r="E34" s="13"/>
      <c r="F34" s="13"/>
      <c r="G34" s="22"/>
      <c r="H34" s="96" t="s">
        <v>184</v>
      </c>
      <c r="I34" s="96">
        <v>-71.315119984816022</v>
      </c>
      <c r="J34" s="96">
        <v>2</v>
      </c>
      <c r="K34" s="96">
        <v>3.2368907231823698</v>
      </c>
      <c r="L34" s="96">
        <v>3</v>
      </c>
      <c r="M34" s="96">
        <v>0.35652330583300229</v>
      </c>
      <c r="N34" s="23"/>
      <c r="P34" s="22"/>
      <c r="Q34" s="96">
        <v>0.26</v>
      </c>
      <c r="R34" s="96">
        <v>290.23525746944227</v>
      </c>
      <c r="S34" s="23"/>
    </row>
    <row r="35" spans="1:19" s="14" customFormat="1" ht="15" customHeight="1" x14ac:dyDescent="0.55000000000000004">
      <c r="A35" s="13"/>
      <c r="C35" s="13"/>
      <c r="D35" s="82"/>
      <c r="E35" s="82"/>
      <c r="F35" s="13"/>
      <c r="G35" s="22"/>
      <c r="H35" s="68" t="s">
        <v>185</v>
      </c>
      <c r="I35" s="68">
        <v>-79.065135763056432</v>
      </c>
      <c r="J35" s="68">
        <v>1</v>
      </c>
      <c r="K35" s="68">
        <v>18.73692227966319</v>
      </c>
      <c r="L35" s="68">
        <v>4</v>
      </c>
      <c r="M35" s="68">
        <v>8.8520391772506368E-4</v>
      </c>
      <c r="N35" s="23"/>
      <c r="P35" s="22"/>
      <c r="Q35" s="68">
        <v>0.27</v>
      </c>
      <c r="R35" s="68">
        <v>291.67897195090654</v>
      </c>
      <c r="S35" s="23"/>
    </row>
    <row r="36" spans="1:19" s="14" customFormat="1" x14ac:dyDescent="0.35">
      <c r="A36" s="13"/>
      <c r="C36" s="13"/>
      <c r="D36" s="13"/>
      <c r="E36" s="27"/>
      <c r="F36" s="13"/>
      <c r="G36" s="22"/>
      <c r="H36" s="40"/>
      <c r="I36" s="40"/>
      <c r="J36" s="40"/>
      <c r="K36" s="40"/>
      <c r="L36" s="40"/>
      <c r="M36" s="40"/>
      <c r="N36" s="23"/>
      <c r="P36" s="22"/>
      <c r="Q36" s="96">
        <v>0.28000000000000003</v>
      </c>
      <c r="R36" s="96">
        <v>293.1093038935395</v>
      </c>
      <c r="S36" s="23"/>
    </row>
    <row r="37" spans="1:19" s="14" customFormat="1" x14ac:dyDescent="0.35">
      <c r="A37" s="13"/>
      <c r="B37" s="13"/>
      <c r="C37" s="13"/>
      <c r="D37" s="13"/>
      <c r="E37" s="27"/>
      <c r="F37" s="13"/>
      <c r="G37" s="45"/>
      <c r="H37" s="46"/>
      <c r="I37" s="45"/>
      <c r="J37" s="45"/>
      <c r="K37" s="45"/>
      <c r="L37" s="45"/>
      <c r="M37" s="45"/>
      <c r="N37" s="45"/>
      <c r="P37" s="22"/>
      <c r="Q37" s="68">
        <v>0.28999999999999998</v>
      </c>
      <c r="R37" s="68">
        <v>294.53198155617656</v>
      </c>
      <c r="S37" s="23"/>
    </row>
    <row r="38" spans="1:19" s="14" customFormat="1" ht="23.5" x14ac:dyDescent="0.55000000000000004">
      <c r="A38" s="13"/>
      <c r="B38" s="13"/>
      <c r="C38" s="13"/>
      <c r="D38" s="13"/>
      <c r="E38" s="27"/>
      <c r="F38" s="13"/>
      <c r="H38" s="29"/>
      <c r="M38" s="13"/>
      <c r="N38" s="13"/>
      <c r="P38" s="22"/>
      <c r="Q38" s="96">
        <v>0.3</v>
      </c>
      <c r="R38" s="96">
        <v>295.95267069042291</v>
      </c>
      <c r="S38" s="23"/>
    </row>
    <row r="39" spans="1:19" s="14" customFormat="1" x14ac:dyDescent="0.35">
      <c r="A39" s="13"/>
      <c r="B39" s="13"/>
      <c r="C39" s="13"/>
      <c r="D39" s="13"/>
      <c r="E39" s="27"/>
      <c r="F39" s="13"/>
      <c r="H39" s="28"/>
      <c r="M39" s="13"/>
      <c r="N39" s="13"/>
      <c r="P39" s="22"/>
      <c r="Q39" s="68">
        <v>0.31</v>
      </c>
      <c r="R39" s="68">
        <v>297.36535609777735</v>
      </c>
      <c r="S39" s="23"/>
    </row>
    <row r="40" spans="1:19" s="14" customFormat="1" x14ac:dyDescent="0.35">
      <c r="A40" s="13"/>
      <c r="B40" s="13"/>
      <c r="C40" s="13"/>
      <c r="D40" s="13"/>
      <c r="E40" s="13"/>
      <c r="F40" s="13"/>
      <c r="H40" s="28"/>
      <c r="I40" s="13"/>
      <c r="J40" s="13"/>
      <c r="K40" s="13"/>
      <c r="L40" s="13"/>
      <c r="M40" s="13"/>
      <c r="N40" s="13"/>
      <c r="P40" s="22"/>
      <c r="Q40" s="96">
        <v>0.32</v>
      </c>
      <c r="R40" s="96">
        <v>298.76561175619321</v>
      </c>
      <c r="S40" s="23"/>
    </row>
    <row r="41" spans="1:19" s="14" customFormat="1" ht="15" customHeight="1" x14ac:dyDescent="0.35">
      <c r="A41" s="13"/>
      <c r="B41" s="13"/>
      <c r="C41" s="13"/>
      <c r="D41" s="13"/>
      <c r="E41" s="13"/>
      <c r="F41" s="13"/>
      <c r="H41" s="30"/>
      <c r="I41" s="13"/>
      <c r="J41" s="13"/>
      <c r="K41" s="13"/>
      <c r="L41" s="13"/>
      <c r="M41" s="13"/>
      <c r="N41" s="13"/>
      <c r="P41" s="22"/>
      <c r="Q41" s="68">
        <v>0.33</v>
      </c>
      <c r="R41" s="68">
        <v>300.15710564793869</v>
      </c>
      <c r="S41" s="23"/>
    </row>
    <row r="42" spans="1:19" s="14" customFormat="1" ht="23.5" x14ac:dyDescent="0.55000000000000004">
      <c r="A42" s="13"/>
      <c r="B42" s="13"/>
      <c r="C42" s="13"/>
      <c r="D42" s="82"/>
      <c r="E42" s="82"/>
      <c r="F42" s="13"/>
      <c r="H42" s="28"/>
      <c r="P42" s="22"/>
      <c r="Q42" s="96">
        <v>0.34</v>
      </c>
      <c r="R42" s="96">
        <v>301.54350575528201</v>
      </c>
      <c r="S42" s="23"/>
    </row>
    <row r="43" spans="1:19" s="14" customFormat="1" x14ac:dyDescent="0.35">
      <c r="A43" s="13"/>
      <c r="B43" s="13"/>
      <c r="C43" s="13"/>
      <c r="D43" s="13"/>
      <c r="E43" s="27"/>
      <c r="F43" s="13"/>
      <c r="H43" s="28"/>
      <c r="P43" s="22"/>
      <c r="Q43" s="68">
        <v>0.35000000000000003</v>
      </c>
      <c r="R43" s="68">
        <v>302.92848006049138</v>
      </c>
      <c r="S43" s="23"/>
    </row>
    <row r="44" spans="1:19" s="14" customFormat="1" x14ac:dyDescent="0.35">
      <c r="A44" s="13"/>
      <c r="B44" s="13"/>
      <c r="C44" s="13"/>
      <c r="D44" s="13"/>
      <c r="E44" s="27"/>
      <c r="F44" s="13"/>
      <c r="H44" s="28"/>
      <c r="P44" s="22"/>
      <c r="Q44" s="96">
        <v>0.36</v>
      </c>
      <c r="R44" s="96">
        <v>304.31569654583501</v>
      </c>
      <c r="S44" s="23"/>
    </row>
    <row r="45" spans="1:19" s="14" customFormat="1" x14ac:dyDescent="0.3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305.70669386370878</v>
      </c>
      <c r="S45" s="23"/>
    </row>
    <row r="46" spans="1:19" s="14" customFormat="1" x14ac:dyDescent="0.3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307.09307891604459</v>
      </c>
      <c r="S46" s="23"/>
    </row>
    <row r="47" spans="1:19" s="14" customFormat="1" x14ac:dyDescent="0.35">
      <c r="A47" s="13"/>
      <c r="B47" s="13"/>
      <c r="C47" s="13"/>
      <c r="D47" s="13"/>
      <c r="E47" s="13"/>
      <c r="F47" s="13"/>
      <c r="O47" s="13"/>
      <c r="P47" s="22"/>
      <c r="Q47" s="68">
        <v>0.39</v>
      </c>
      <c r="R47" s="68">
        <v>308.47650422991063</v>
      </c>
      <c r="S47" s="23"/>
    </row>
    <row r="48" spans="1:19" s="14" customFormat="1" x14ac:dyDescent="0.35">
      <c r="A48" s="13"/>
      <c r="B48" s="13"/>
      <c r="C48" s="13"/>
      <c r="D48" s="13"/>
      <c r="E48" s="13"/>
      <c r="F48" s="13"/>
      <c r="O48" s="13"/>
      <c r="P48" s="22"/>
      <c r="Q48" s="96">
        <v>0.4</v>
      </c>
      <c r="R48" s="96">
        <v>309.86049477769916</v>
      </c>
      <c r="S48" s="23"/>
    </row>
    <row r="49" spans="1:19" s="14" customFormat="1" x14ac:dyDescent="0.35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311.24857553180232</v>
      </c>
      <c r="S49" s="23"/>
    </row>
    <row r="50" spans="1:19" s="14" customFormat="1" x14ac:dyDescent="0.35">
      <c r="B50" s="13"/>
      <c r="C50" s="13"/>
      <c r="D50" s="13"/>
      <c r="E50" s="13"/>
      <c r="O50" s="13"/>
      <c r="P50" s="22"/>
      <c r="Q50" s="96">
        <v>0.42</v>
      </c>
      <c r="R50" s="96">
        <v>312.64427146461247</v>
      </c>
      <c r="S50" s="23"/>
    </row>
    <row r="51" spans="1:19" s="14" customFormat="1" x14ac:dyDescent="0.35">
      <c r="B51" s="13"/>
      <c r="C51" s="13"/>
      <c r="D51" s="13"/>
      <c r="E51" s="13"/>
      <c r="P51" s="22"/>
      <c r="Q51" s="68">
        <v>0.43</v>
      </c>
      <c r="R51" s="68">
        <v>314.05110754852177</v>
      </c>
      <c r="S51" s="23"/>
    </row>
    <row r="52" spans="1:19" s="14" customFormat="1" x14ac:dyDescent="0.35">
      <c r="B52" s="13"/>
      <c r="P52" s="22"/>
      <c r="Q52" s="96">
        <v>0.44</v>
      </c>
      <c r="R52" s="96">
        <v>315.46861401681377</v>
      </c>
      <c r="S52" s="23"/>
    </row>
    <row r="53" spans="1:19" s="14" customFormat="1" x14ac:dyDescent="0.35">
      <c r="B53" s="13"/>
      <c r="P53" s="22"/>
      <c r="Q53" s="68">
        <v>0.45</v>
      </c>
      <c r="R53" s="68">
        <v>316.88983789340705</v>
      </c>
      <c r="S53" s="23"/>
    </row>
    <row r="54" spans="1:19" s="14" customFormat="1" x14ac:dyDescent="0.35">
      <c r="P54" s="22"/>
      <c r="Q54" s="96">
        <v>0.46</v>
      </c>
      <c r="R54" s="96">
        <v>318.3172029812979</v>
      </c>
      <c r="S54" s="23"/>
    </row>
    <row r="55" spans="1:19" s="14" customFormat="1" x14ac:dyDescent="0.35">
      <c r="P55" s="22"/>
      <c r="Q55" s="68">
        <v>0.47000000000000003</v>
      </c>
      <c r="R55" s="68">
        <v>319.75363007163139</v>
      </c>
      <c r="S55" s="23"/>
    </row>
    <row r="56" spans="1:19" s="14" customFormat="1" x14ac:dyDescent="0.35">
      <c r="P56" s="22"/>
      <c r="Q56" s="96">
        <v>0.48</v>
      </c>
      <c r="R56" s="96">
        <v>321.20203995555272</v>
      </c>
      <c r="S56" s="23"/>
    </row>
    <row r="57" spans="1:19" s="14" customFormat="1" x14ac:dyDescent="0.35">
      <c r="P57" s="22"/>
      <c r="Q57" s="68">
        <v>0.49</v>
      </c>
      <c r="R57" s="68">
        <v>322.66535342420696</v>
      </c>
      <c r="S57" s="23"/>
    </row>
    <row r="58" spans="1:19" s="14" customFormat="1" x14ac:dyDescent="0.35">
      <c r="P58" s="22"/>
      <c r="Q58" s="96">
        <v>0.5</v>
      </c>
      <c r="R58" s="96">
        <v>324.14649126873928</v>
      </c>
      <c r="S58" s="23"/>
    </row>
    <row r="59" spans="1:19" s="14" customFormat="1" x14ac:dyDescent="0.35">
      <c r="P59" s="22"/>
      <c r="Q59" s="68">
        <v>0.51</v>
      </c>
      <c r="R59" s="68">
        <v>325.6398608082792</v>
      </c>
      <c r="S59" s="23"/>
    </row>
    <row r="60" spans="1:19" s="14" customFormat="1" x14ac:dyDescent="0.35">
      <c r="P60" s="22"/>
      <c r="Q60" s="96">
        <v>0.52</v>
      </c>
      <c r="R60" s="96">
        <v>327.1414835378414</v>
      </c>
      <c r="S60" s="23"/>
    </row>
    <row r="61" spans="1:19" s="14" customFormat="1" x14ac:dyDescent="0.35">
      <c r="P61" s="22"/>
      <c r="Q61" s="68">
        <v>0.53</v>
      </c>
      <c r="R61" s="68">
        <v>328.65670151239908</v>
      </c>
      <c r="S61" s="23"/>
    </row>
    <row r="62" spans="1:19" s="14" customFormat="1" x14ac:dyDescent="0.35">
      <c r="P62" s="22"/>
      <c r="Q62" s="96">
        <v>0.54</v>
      </c>
      <c r="R62" s="96">
        <v>330.19085678692545</v>
      </c>
      <c r="S62" s="23"/>
    </row>
    <row r="63" spans="1:19" s="14" customFormat="1" x14ac:dyDescent="0.35">
      <c r="P63" s="22"/>
      <c r="Q63" s="68">
        <v>0.55000000000000004</v>
      </c>
      <c r="R63" s="68">
        <v>331.74929141639365</v>
      </c>
      <c r="S63" s="23"/>
    </row>
    <row r="64" spans="1:19" s="14" customFormat="1" x14ac:dyDescent="0.35">
      <c r="P64" s="22"/>
      <c r="Q64" s="96">
        <v>0.56000000000000005</v>
      </c>
      <c r="R64" s="96">
        <v>333.33734745577675</v>
      </c>
      <c r="S64" s="23"/>
    </row>
    <row r="65" spans="16:19" s="14" customFormat="1" x14ac:dyDescent="0.35">
      <c r="P65" s="22"/>
      <c r="Q65" s="68">
        <v>0.57000000000000006</v>
      </c>
      <c r="R65" s="68">
        <v>334.95560660901629</v>
      </c>
      <c r="S65" s="23"/>
    </row>
    <row r="66" spans="16:19" s="14" customFormat="1" x14ac:dyDescent="0.35">
      <c r="P66" s="22"/>
      <c r="Q66" s="96">
        <v>0.57999999999999996</v>
      </c>
      <c r="R66" s="96">
        <v>336.59390995490543</v>
      </c>
      <c r="S66" s="23"/>
    </row>
    <row r="67" spans="16:19" s="14" customFormat="1" x14ac:dyDescent="0.35">
      <c r="P67" s="22"/>
      <c r="Q67" s="68">
        <v>0.59</v>
      </c>
      <c r="R67" s="68">
        <v>338.25613649983285</v>
      </c>
      <c r="S67" s="23"/>
    </row>
    <row r="68" spans="16:19" s="14" customFormat="1" x14ac:dyDescent="0.35">
      <c r="P68" s="22"/>
      <c r="Q68" s="96">
        <v>0.6</v>
      </c>
      <c r="R68" s="96">
        <v>339.94732802138924</v>
      </c>
      <c r="S68" s="23"/>
    </row>
    <row r="69" spans="16:19" s="14" customFormat="1" x14ac:dyDescent="0.35">
      <c r="P69" s="22"/>
      <c r="Q69" s="68">
        <v>0.61</v>
      </c>
      <c r="R69" s="68">
        <v>341.6725262971654</v>
      </c>
      <c r="S69" s="23"/>
    </row>
    <row r="70" spans="16:19" s="14" customFormat="1" x14ac:dyDescent="0.35">
      <c r="P70" s="22"/>
      <c r="Q70" s="96">
        <v>0.62</v>
      </c>
      <c r="R70" s="96">
        <v>343.43677310475226</v>
      </c>
      <c r="S70" s="23"/>
    </row>
    <row r="71" spans="16:19" s="14" customFormat="1" x14ac:dyDescent="0.35">
      <c r="P71" s="22"/>
      <c r="Q71" s="68">
        <v>0.63</v>
      </c>
      <c r="R71" s="68">
        <v>345.23745612419549</v>
      </c>
      <c r="S71" s="23"/>
    </row>
    <row r="72" spans="16:19" s="14" customFormat="1" x14ac:dyDescent="0.35">
      <c r="P72" s="22"/>
      <c r="Q72" s="96">
        <v>0.64</v>
      </c>
      <c r="R72" s="96">
        <v>347.06348847503631</v>
      </c>
      <c r="S72" s="23"/>
    </row>
    <row r="73" spans="16:19" s="14" customFormat="1" x14ac:dyDescent="0.35">
      <c r="P73" s="22"/>
      <c r="Q73" s="68">
        <v>0.65</v>
      </c>
      <c r="R73" s="68">
        <v>348.92423184844353</v>
      </c>
      <c r="S73" s="23"/>
    </row>
    <row r="74" spans="16:19" s="14" customFormat="1" x14ac:dyDescent="0.35">
      <c r="P74" s="22"/>
      <c r="Q74" s="96">
        <v>0.66</v>
      </c>
      <c r="R74" s="96">
        <v>350.82996618035344</v>
      </c>
      <c r="S74" s="23"/>
    </row>
    <row r="75" spans="16:19" s="14" customFormat="1" x14ac:dyDescent="0.35">
      <c r="P75" s="22"/>
      <c r="Q75" s="68">
        <v>0.67</v>
      </c>
      <c r="R75" s="68">
        <v>352.79097140670251</v>
      </c>
      <c r="S75" s="23"/>
    </row>
    <row r="76" spans="16:19" s="14" customFormat="1" x14ac:dyDescent="0.35">
      <c r="P76" s="22"/>
      <c r="Q76" s="96">
        <v>0.68</v>
      </c>
      <c r="R76" s="96">
        <v>354.8156268011054</v>
      </c>
      <c r="S76" s="23"/>
    </row>
    <row r="77" spans="16:19" s="14" customFormat="1" x14ac:dyDescent="0.35">
      <c r="P77" s="22"/>
      <c r="Q77" s="68">
        <v>0.69000000000000006</v>
      </c>
      <c r="R77" s="68">
        <v>356.88537462322813</v>
      </c>
      <c r="S77" s="23"/>
    </row>
    <row r="78" spans="16:19" s="14" customFormat="1" x14ac:dyDescent="0.35">
      <c r="P78" s="22"/>
      <c r="Q78" s="96">
        <v>0.70000000000000007</v>
      </c>
      <c r="R78" s="96">
        <v>359.00428345984591</v>
      </c>
      <c r="S78" s="23"/>
    </row>
    <row r="79" spans="16:19" s="14" customFormat="1" x14ac:dyDescent="0.35">
      <c r="P79" s="22"/>
      <c r="Q79" s="68">
        <v>0.71</v>
      </c>
      <c r="R79" s="68">
        <v>361.18722094809891</v>
      </c>
      <c r="S79" s="23"/>
    </row>
    <row r="80" spans="16:19" s="14" customFormat="1" x14ac:dyDescent="0.35">
      <c r="P80" s="22"/>
      <c r="Q80" s="96">
        <v>0.72</v>
      </c>
      <c r="R80" s="96">
        <v>363.4490547251271</v>
      </c>
      <c r="S80" s="23"/>
    </row>
    <row r="81" spans="16:19" s="14" customFormat="1" x14ac:dyDescent="0.35">
      <c r="P81" s="22"/>
      <c r="Q81" s="68">
        <v>0.73</v>
      </c>
      <c r="R81" s="68">
        <v>365.79945369674277</v>
      </c>
      <c r="S81" s="23"/>
    </row>
    <row r="82" spans="16:19" s="14" customFormat="1" x14ac:dyDescent="0.35">
      <c r="P82" s="22"/>
      <c r="Q82" s="96">
        <v>0.74</v>
      </c>
      <c r="R82" s="96">
        <v>368.21132424995028</v>
      </c>
      <c r="S82" s="23"/>
    </row>
    <row r="83" spans="16:19" s="14" customFormat="1" x14ac:dyDescent="0.35">
      <c r="P83" s="22"/>
      <c r="Q83" s="68">
        <v>0.75</v>
      </c>
      <c r="R83" s="68">
        <v>370.7006469042127</v>
      </c>
      <c r="S83" s="23"/>
    </row>
    <row r="84" spans="16:19" s="14" customFormat="1" x14ac:dyDescent="0.35">
      <c r="P84" s="22"/>
      <c r="Q84" s="96">
        <v>0.76</v>
      </c>
      <c r="R84" s="96">
        <v>373.29503020872141</v>
      </c>
      <c r="S84" s="23"/>
    </row>
    <row r="85" spans="16:19" s="14" customFormat="1" x14ac:dyDescent="0.35">
      <c r="P85" s="22"/>
      <c r="Q85" s="68">
        <v>0.77</v>
      </c>
      <c r="R85" s="68">
        <v>376.0217079678726</v>
      </c>
      <c r="S85" s="23"/>
    </row>
    <row r="86" spans="16:19" s="14" customFormat="1" x14ac:dyDescent="0.35">
      <c r="P86" s="22"/>
      <c r="Q86" s="96">
        <v>0.78</v>
      </c>
      <c r="R86" s="96">
        <v>378.85621617458497</v>
      </c>
      <c r="S86" s="23"/>
    </row>
    <row r="87" spans="16:19" s="14" customFormat="1" x14ac:dyDescent="0.35">
      <c r="P87" s="22"/>
      <c r="Q87" s="68">
        <v>0.79</v>
      </c>
      <c r="R87" s="68">
        <v>381.80156956158157</v>
      </c>
      <c r="S87" s="23"/>
    </row>
    <row r="88" spans="16:19" s="14" customFormat="1" x14ac:dyDescent="0.35">
      <c r="P88" s="22"/>
      <c r="Q88" s="96">
        <v>0.8</v>
      </c>
      <c r="R88" s="96">
        <v>384.90294915577084</v>
      </c>
      <c r="S88" s="23"/>
    </row>
    <row r="89" spans="16:19" s="14" customFormat="1" x14ac:dyDescent="0.35">
      <c r="P89" s="22"/>
      <c r="Q89" s="68">
        <v>0.81</v>
      </c>
      <c r="R89" s="68">
        <v>388.19722976847106</v>
      </c>
      <c r="S89" s="23"/>
    </row>
    <row r="90" spans="16:19" s="14" customFormat="1" x14ac:dyDescent="0.35">
      <c r="P90" s="22"/>
      <c r="Q90" s="96">
        <v>0.82000000000000006</v>
      </c>
      <c r="R90" s="96">
        <v>391.63857335812952</v>
      </c>
      <c r="S90" s="23"/>
    </row>
    <row r="91" spans="16:19" s="14" customFormat="1" x14ac:dyDescent="0.35">
      <c r="P91" s="22"/>
      <c r="Q91" s="68">
        <v>0.83000000000000007</v>
      </c>
      <c r="R91" s="68">
        <v>395.27715463854258</v>
      </c>
      <c r="S91" s="23"/>
    </row>
    <row r="92" spans="16:19" s="14" customFormat="1" x14ac:dyDescent="0.35">
      <c r="P92" s="22"/>
      <c r="Q92" s="96">
        <v>0.84</v>
      </c>
      <c r="R92" s="96">
        <v>399.19451298146242</v>
      </c>
      <c r="S92" s="23"/>
    </row>
    <row r="93" spans="16:19" s="14" customFormat="1" x14ac:dyDescent="0.35">
      <c r="P93" s="22"/>
      <c r="Q93" s="68">
        <v>0.85</v>
      </c>
      <c r="R93" s="68">
        <v>403.35284752023227</v>
      </c>
      <c r="S93" s="23"/>
    </row>
    <row r="94" spans="16:19" s="14" customFormat="1" x14ac:dyDescent="0.35">
      <c r="P94" s="22"/>
      <c r="Q94" s="96">
        <v>0.86</v>
      </c>
      <c r="R94" s="96">
        <v>407.80800763633312</v>
      </c>
      <c r="S94" s="23"/>
    </row>
    <row r="95" spans="16:19" s="14" customFormat="1" x14ac:dyDescent="0.35">
      <c r="P95" s="22"/>
      <c r="Q95" s="68">
        <v>0.87</v>
      </c>
      <c r="R95" s="68">
        <v>412.67839237580876</v>
      </c>
      <c r="S95" s="23"/>
    </row>
    <row r="96" spans="16:19" s="14" customFormat="1" x14ac:dyDescent="0.35">
      <c r="P96" s="22"/>
      <c r="Q96" s="96">
        <v>0.88</v>
      </c>
      <c r="R96" s="96">
        <v>417.91199602792159</v>
      </c>
      <c r="S96" s="23"/>
    </row>
    <row r="97" spans="16:19" s="14" customFormat="1" x14ac:dyDescent="0.35">
      <c r="P97" s="22"/>
      <c r="Q97" s="68">
        <v>0.89</v>
      </c>
      <c r="R97" s="68">
        <v>423.71852438650177</v>
      </c>
      <c r="S97" s="23"/>
    </row>
    <row r="98" spans="16:19" s="14" customFormat="1" x14ac:dyDescent="0.35">
      <c r="P98" s="22"/>
      <c r="Q98" s="96">
        <v>0.9</v>
      </c>
      <c r="R98" s="96">
        <v>430.10665463233534</v>
      </c>
      <c r="S98" s="23"/>
    </row>
    <row r="99" spans="16:19" s="14" customFormat="1" x14ac:dyDescent="0.35">
      <c r="P99" s="22"/>
      <c r="Q99" s="68">
        <v>0.91</v>
      </c>
      <c r="R99" s="68">
        <v>437.32471197479612</v>
      </c>
      <c r="S99" s="23"/>
    </row>
    <row r="100" spans="16:19" s="14" customFormat="1" x14ac:dyDescent="0.35">
      <c r="P100" s="22"/>
      <c r="Q100" s="96">
        <v>0.92</v>
      </c>
      <c r="R100" s="96">
        <v>445.45427337663165</v>
      </c>
      <c r="S100" s="23"/>
    </row>
    <row r="101" spans="16:19" s="14" customFormat="1" x14ac:dyDescent="0.35">
      <c r="P101" s="22"/>
      <c r="Q101" s="68">
        <v>0.93</v>
      </c>
      <c r="R101" s="68">
        <v>454.93449475800367</v>
      </c>
      <c r="S101" s="23"/>
    </row>
    <row r="102" spans="16:19" s="14" customFormat="1" x14ac:dyDescent="0.35">
      <c r="P102" s="22"/>
      <c r="Q102" s="96">
        <v>0.94000000000000006</v>
      </c>
      <c r="R102" s="96">
        <v>466.17163928956444</v>
      </c>
      <c r="S102" s="23"/>
    </row>
    <row r="103" spans="16:19" s="14" customFormat="1" x14ac:dyDescent="0.35">
      <c r="P103" s="22"/>
      <c r="Q103" s="68">
        <v>0.95000000000000007</v>
      </c>
      <c r="R103" s="68">
        <v>479.89379934837325</v>
      </c>
      <c r="S103" s="23"/>
    </row>
    <row r="104" spans="16:19" s="14" customFormat="1" x14ac:dyDescent="0.35">
      <c r="P104" s="22"/>
      <c r="Q104" s="96">
        <v>0.96</v>
      </c>
      <c r="R104" s="96">
        <v>497.40895700252673</v>
      </c>
      <c r="S104" s="23"/>
    </row>
    <row r="105" spans="16:19" s="14" customFormat="1" x14ac:dyDescent="0.35">
      <c r="P105" s="22"/>
      <c r="Q105" s="68">
        <v>0.97</v>
      </c>
      <c r="R105" s="68">
        <v>521.45453352235984</v>
      </c>
      <c r="S105" s="23"/>
    </row>
    <row r="106" spans="16:19" s="14" customFormat="1" x14ac:dyDescent="0.35">
      <c r="P106" s="22"/>
      <c r="Q106" s="96">
        <v>0.98</v>
      </c>
      <c r="R106" s="96">
        <v>558.48911069483131</v>
      </c>
      <c r="S106" s="23"/>
    </row>
    <row r="107" spans="16:19" s="14" customFormat="1" x14ac:dyDescent="0.35">
      <c r="P107" s="22"/>
      <c r="Q107" s="68">
        <v>0.99</v>
      </c>
      <c r="R107" s="68">
        <v>633.07723053400639</v>
      </c>
      <c r="S107" s="23"/>
    </row>
    <row r="108" spans="16:19" s="14" customFormat="1" x14ac:dyDescent="0.35">
      <c r="P108" s="24"/>
      <c r="Q108" s="25"/>
      <c r="R108" s="25"/>
      <c r="S108" s="26"/>
    </row>
    <row r="109" spans="16:19" s="14" customFormat="1" x14ac:dyDescent="0.35"/>
    <row r="110" spans="16:19" s="14" customFormat="1" x14ac:dyDescent="0.35"/>
    <row r="111" spans="16:19" s="14" customFormat="1" x14ac:dyDescent="0.35"/>
    <row r="112" spans="16:19" s="14" customFormat="1" x14ac:dyDescent="0.35"/>
    <row r="113" s="14" customFormat="1" x14ac:dyDescent="0.35"/>
    <row r="114" s="14" customFormat="1" x14ac:dyDescent="0.35"/>
    <row r="115" s="14" customFormat="1" x14ac:dyDescent="0.35"/>
    <row r="116" s="14" customFormat="1" x14ac:dyDescent="0.35"/>
    <row r="117" s="14" customFormat="1" x14ac:dyDescent="0.35"/>
    <row r="118" s="14" customFormat="1" x14ac:dyDescent="0.35"/>
    <row r="119" s="14" customFormat="1" x14ac:dyDescent="0.35"/>
    <row r="120" s="14" customFormat="1" x14ac:dyDescent="0.35"/>
    <row r="121" s="14" customFormat="1" x14ac:dyDescent="0.35"/>
    <row r="122" s="14" customFormat="1" x14ac:dyDescent="0.35"/>
    <row r="123" s="14" customFormat="1" x14ac:dyDescent="0.35"/>
    <row r="124" s="14" customFormat="1" x14ac:dyDescent="0.35"/>
    <row r="125" s="14" customFormat="1" x14ac:dyDescent="0.35"/>
    <row r="126" s="14" customFormat="1" x14ac:dyDescent="0.35"/>
    <row r="127" s="14" customFormat="1" x14ac:dyDescent="0.35"/>
    <row r="128" s="14" customFormat="1" x14ac:dyDescent="0.35"/>
    <row r="129" spans="18:18" s="14" customFormat="1" x14ac:dyDescent="0.35"/>
    <row r="130" spans="18:18" s="14" customFormat="1" x14ac:dyDescent="0.35"/>
    <row r="131" spans="18:18" s="14" customFormat="1" x14ac:dyDescent="0.35">
      <c r="R131" s="19"/>
    </row>
    <row r="132" spans="18:18" s="14" customFormat="1" x14ac:dyDescent="0.35"/>
    <row r="133" spans="18:18" s="14" customFormat="1" x14ac:dyDescent="0.35"/>
    <row r="134" spans="18:18" s="14" customFormat="1" x14ac:dyDescent="0.35"/>
    <row r="135" spans="18:18" s="14" customFormat="1" x14ac:dyDescent="0.35"/>
    <row r="136" spans="18:18" s="14" customFormat="1" x14ac:dyDescent="0.35"/>
    <row r="137" spans="18:18" s="14" customFormat="1" x14ac:dyDescent="0.35"/>
    <row r="138" spans="18:18" s="14" customFormat="1" x14ac:dyDescent="0.35"/>
    <row r="139" spans="18:18" s="14" customFormat="1" x14ac:dyDescent="0.35"/>
    <row r="140" spans="18:18" s="14" customFormat="1" x14ac:dyDescent="0.35"/>
    <row r="141" spans="18:18" s="14" customFormat="1" x14ac:dyDescent="0.35"/>
    <row r="142" spans="18:18" s="14" customFormat="1" x14ac:dyDescent="0.35"/>
    <row r="143" spans="18:18" s="14" customFormat="1" x14ac:dyDescent="0.35"/>
    <row r="144" spans="18:18" s="14" customFormat="1" x14ac:dyDescent="0.35"/>
    <row r="145" s="14" customFormat="1" x14ac:dyDescent="0.35"/>
    <row r="146" s="14" customFormat="1" x14ac:dyDescent="0.35"/>
    <row r="147" s="14" customFormat="1" x14ac:dyDescent="0.35"/>
    <row r="148" s="14" customFormat="1" x14ac:dyDescent="0.35"/>
    <row r="149" s="14" customFormat="1" x14ac:dyDescent="0.35"/>
    <row r="150" s="14" customFormat="1" x14ac:dyDescent="0.35"/>
    <row r="151" s="14" customFormat="1" x14ac:dyDescent="0.35"/>
    <row r="152" s="14" customFormat="1" x14ac:dyDescent="0.35"/>
    <row r="153" s="14" customFormat="1" x14ac:dyDescent="0.35"/>
    <row r="154" s="14" customFormat="1" x14ac:dyDescent="0.35"/>
    <row r="155" s="14" customFormat="1" x14ac:dyDescent="0.35"/>
    <row r="156" s="14" customFormat="1" x14ac:dyDescent="0.35"/>
    <row r="157" s="14" customFormat="1" x14ac:dyDescent="0.35"/>
    <row r="158" s="14" customFormat="1" x14ac:dyDescent="0.35"/>
    <row r="159" s="14" customFormat="1" x14ac:dyDescent="0.35"/>
    <row r="160" s="14" customFormat="1" x14ac:dyDescent="0.35"/>
    <row r="161" s="14" customFormat="1" x14ac:dyDescent="0.35"/>
    <row r="162" s="14" customFormat="1" x14ac:dyDescent="0.35"/>
    <row r="163" s="14" customFormat="1" x14ac:dyDescent="0.35"/>
    <row r="164" s="14" customFormat="1" x14ac:dyDescent="0.35"/>
    <row r="165" s="14" customFormat="1" x14ac:dyDescent="0.35"/>
    <row r="166" s="14" customFormat="1" x14ac:dyDescent="0.35"/>
    <row r="167" s="14" customFormat="1" x14ac:dyDescent="0.35"/>
    <row r="168" s="14" customFormat="1" x14ac:dyDescent="0.35"/>
    <row r="169" s="14" customFormat="1" x14ac:dyDescent="0.35"/>
    <row r="170" s="14" customFormat="1" x14ac:dyDescent="0.35"/>
    <row r="171" s="14" customFormat="1" x14ac:dyDescent="0.35"/>
    <row r="172" s="14" customFormat="1" x14ac:dyDescent="0.35"/>
    <row r="173" s="14" customFormat="1" x14ac:dyDescent="0.35"/>
    <row r="174" s="14" customFormat="1" x14ac:dyDescent="0.35"/>
    <row r="175" s="14" customFormat="1" x14ac:dyDescent="0.35"/>
    <row r="176" s="14" customFormat="1" x14ac:dyDescent="0.35"/>
    <row r="177" s="14" customFormat="1" x14ac:dyDescent="0.35"/>
    <row r="178" s="14" customFormat="1" x14ac:dyDescent="0.35"/>
    <row r="179" s="14" customFormat="1" x14ac:dyDescent="0.35"/>
    <row r="180" s="14" customFormat="1" x14ac:dyDescent="0.35"/>
    <row r="181" s="14" customFormat="1" x14ac:dyDescent="0.35"/>
    <row r="182" s="14" customFormat="1" x14ac:dyDescent="0.35"/>
    <row r="183" s="14" customFormat="1" x14ac:dyDescent="0.35"/>
    <row r="184" s="14" customFormat="1" x14ac:dyDescent="0.35"/>
    <row r="185" s="14" customFormat="1" x14ac:dyDescent="0.35"/>
    <row r="186" s="14" customFormat="1" x14ac:dyDescent="0.35"/>
    <row r="187" s="14" customFormat="1" x14ac:dyDescent="0.35"/>
    <row r="188" s="14" customFormat="1" x14ac:dyDescent="0.35"/>
    <row r="189" s="14" customFormat="1" x14ac:dyDescent="0.35"/>
    <row r="190" s="14" customFormat="1" x14ac:dyDescent="0.35"/>
    <row r="191" s="14" customFormat="1" x14ac:dyDescent="0.35"/>
    <row r="192" s="14" customFormat="1" x14ac:dyDescent="0.35"/>
    <row r="193" s="14" customFormat="1" x14ac:dyDescent="0.35"/>
    <row r="194" s="14" customFormat="1" x14ac:dyDescent="0.35"/>
    <row r="195" s="14" customFormat="1" x14ac:dyDescent="0.35"/>
    <row r="196" s="14" customFormat="1" x14ac:dyDescent="0.35"/>
    <row r="197" s="14" customFormat="1" x14ac:dyDescent="0.35"/>
    <row r="198" s="14" customFormat="1" x14ac:dyDescent="0.35"/>
    <row r="199" s="14" customFormat="1" x14ac:dyDescent="0.35"/>
    <row r="200" s="14" customFormat="1" x14ac:dyDescent="0.35"/>
    <row r="201" s="14" customFormat="1" x14ac:dyDescent="0.35"/>
    <row r="202" s="14" customFormat="1" x14ac:dyDescent="0.35"/>
    <row r="203" s="14" customFormat="1" x14ac:dyDescent="0.35"/>
    <row r="204" s="14" customFormat="1" x14ac:dyDescent="0.35"/>
    <row r="205" s="14" customFormat="1" x14ac:dyDescent="0.35"/>
    <row r="206" s="14" customFormat="1" x14ac:dyDescent="0.35"/>
    <row r="207" s="14" customFormat="1" x14ac:dyDescent="0.35"/>
    <row r="208" s="14" customFormat="1" x14ac:dyDescent="0.35"/>
    <row r="209" spans="2:19" s="14" customFormat="1" x14ac:dyDescent="0.35"/>
    <row r="210" spans="2:19" s="14" customFormat="1" x14ac:dyDescent="0.35"/>
    <row r="211" spans="2:19" s="14" customFormat="1" x14ac:dyDescent="0.35"/>
    <row r="212" spans="2:19" s="14" customFormat="1" x14ac:dyDescent="0.35"/>
    <row r="213" spans="2:19" s="14" customFormat="1" x14ac:dyDescent="0.35"/>
    <row r="214" spans="2:19" s="14" customFormat="1" x14ac:dyDescent="0.35"/>
    <row r="215" spans="2:19" s="14" customFormat="1" x14ac:dyDescent="0.35"/>
    <row r="216" spans="2:19" s="14" customFormat="1" x14ac:dyDescent="0.35"/>
    <row r="217" spans="2:19" s="14" customFormat="1" x14ac:dyDescent="0.35"/>
    <row r="218" spans="2:19" s="14" customFormat="1" x14ac:dyDescent="0.35"/>
    <row r="219" spans="2:19" s="14" customFormat="1" x14ac:dyDescent="0.35"/>
    <row r="220" spans="2:19" s="14" customFormat="1" x14ac:dyDescent="0.35"/>
    <row r="221" spans="2:19" s="14" customFormat="1" x14ac:dyDescent="0.35"/>
    <row r="222" spans="2:19" s="14" customFormat="1" x14ac:dyDescent="0.35"/>
    <row r="223" spans="2:19" x14ac:dyDescent="0.3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3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3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35">
      <c r="B226" s="14"/>
      <c r="G226" s="14"/>
      <c r="H226" s="14"/>
      <c r="O226" s="14"/>
      <c r="P226" s="14"/>
      <c r="Q226" s="14"/>
      <c r="R226" s="14"/>
      <c r="S226" s="14"/>
    </row>
    <row r="227" spans="2:19" x14ac:dyDescent="0.35">
      <c r="G227" s="14"/>
      <c r="H227" s="14"/>
      <c r="O227" s="14"/>
      <c r="P227" s="14"/>
      <c r="Q227" s="14"/>
      <c r="R227" s="14"/>
      <c r="S227" s="14"/>
    </row>
    <row r="228" spans="2:19" x14ac:dyDescent="0.35">
      <c r="G228" s="14"/>
      <c r="O228" s="14"/>
      <c r="P228" s="14"/>
      <c r="Q228" s="14"/>
      <c r="R228" s="14"/>
      <c r="S228" s="14"/>
    </row>
    <row r="229" spans="2:19" x14ac:dyDescent="0.35">
      <c r="G229" s="14"/>
      <c r="O229" s="14"/>
      <c r="P229" s="14"/>
      <c r="Q229" s="14"/>
      <c r="R229" s="14"/>
      <c r="S229" s="14"/>
    </row>
    <row r="230" spans="2:19" x14ac:dyDescent="0.35">
      <c r="G230" s="14"/>
      <c r="O230" s="14"/>
      <c r="P230" s="14"/>
      <c r="Q230" s="14"/>
      <c r="R230" s="14"/>
      <c r="S230" s="14"/>
    </row>
    <row r="231" spans="2:19" x14ac:dyDescent="0.35">
      <c r="O231" s="14"/>
      <c r="P231" s="14"/>
      <c r="Q231" s="14"/>
      <c r="R231" s="14"/>
      <c r="S231" s="14"/>
    </row>
    <row r="232" spans="2:19" x14ac:dyDescent="0.35">
      <c r="O232" s="14"/>
      <c r="P232" s="14"/>
      <c r="Q232" s="14"/>
      <c r="R232" s="14"/>
      <c r="S232" s="14"/>
    </row>
    <row r="233" spans="2:19" x14ac:dyDescent="0.35">
      <c r="O233" s="14"/>
      <c r="P233" s="14"/>
      <c r="Q233" s="14"/>
      <c r="R233" s="14"/>
      <c r="S233" s="14"/>
    </row>
    <row r="234" spans="2:19" x14ac:dyDescent="0.35">
      <c r="O234" s="14"/>
      <c r="P234" s="14"/>
      <c r="Q234" s="14"/>
      <c r="R234" s="14"/>
      <c r="S234" s="14"/>
    </row>
    <row r="235" spans="2:19" x14ac:dyDescent="0.35">
      <c r="P235" s="14"/>
      <c r="Q235" s="14"/>
      <c r="R235" s="14"/>
      <c r="S235" s="14"/>
    </row>
    <row r="236" spans="2:19" x14ac:dyDescent="0.35">
      <c r="P236" s="14"/>
      <c r="Q236" s="14"/>
      <c r="R236" s="14"/>
      <c r="S236" s="14"/>
    </row>
    <row r="237" spans="2:19" x14ac:dyDescent="0.35">
      <c r="P237" s="14"/>
      <c r="Q237" s="14"/>
      <c r="R237" s="14"/>
      <c r="S237" s="14"/>
    </row>
    <row r="238" spans="2:19" x14ac:dyDescent="0.35">
      <c r="P238" s="14"/>
      <c r="Q238" s="14"/>
      <c r="R238" s="14"/>
      <c r="S238" s="14"/>
    </row>
    <row r="239" spans="2:19" x14ac:dyDescent="0.35">
      <c r="P239" s="14"/>
      <c r="Q239" s="14"/>
      <c r="R239" s="14"/>
      <c r="S239" s="14"/>
    </row>
    <row r="240" spans="2:19" x14ac:dyDescent="0.35">
      <c r="P240" s="14"/>
      <c r="Q240" s="14"/>
      <c r="R240" s="14"/>
      <c r="S240" s="14"/>
    </row>
    <row r="241" spans="16:19" x14ac:dyDescent="0.35">
      <c r="P241" s="14"/>
      <c r="Q241" s="14"/>
      <c r="R241" s="14"/>
      <c r="S241" s="14"/>
    </row>
    <row r="242" spans="16:19" x14ac:dyDescent="0.35">
      <c r="P242" s="14"/>
      <c r="Q242" s="14"/>
      <c r="R242" s="14"/>
      <c r="S242" s="14"/>
    </row>
    <row r="243" spans="16:19" x14ac:dyDescent="0.35">
      <c r="P243" s="14"/>
      <c r="Q243" s="14"/>
      <c r="R243" s="14"/>
      <c r="S243" s="14"/>
    </row>
    <row r="244" spans="16:19" x14ac:dyDescent="0.35">
      <c r="P244" s="14"/>
      <c r="Q244" s="14"/>
      <c r="R244" s="14"/>
      <c r="S244" s="14"/>
    </row>
    <row r="245" spans="16:19" x14ac:dyDescent="0.35">
      <c r="P245" s="14"/>
      <c r="Q245" s="14"/>
      <c r="R245" s="14"/>
      <c r="S245" s="14"/>
    </row>
    <row r="246" spans="16:19" x14ac:dyDescent="0.35">
      <c r="P246" s="14"/>
      <c r="Q246" s="14"/>
      <c r="R246" s="14"/>
      <c r="S246" s="14"/>
    </row>
    <row r="247" spans="16:19" x14ac:dyDescent="0.35">
      <c r="P247" s="14"/>
      <c r="Q247" s="14"/>
      <c r="R247" s="14"/>
      <c r="S247" s="14"/>
    </row>
    <row r="248" spans="16:19" x14ac:dyDescent="0.35">
      <c r="P248" s="14"/>
      <c r="Q248" s="14"/>
      <c r="R248" s="14"/>
      <c r="S248" s="14"/>
    </row>
    <row r="249" spans="16:19" x14ac:dyDescent="0.35">
      <c r="P249" s="14"/>
      <c r="Q249" s="14"/>
      <c r="R249" s="14"/>
      <c r="S249" s="14"/>
    </row>
    <row r="250" spans="16:19" x14ac:dyDescent="0.35">
      <c r="P250" s="14"/>
      <c r="Q250" s="14"/>
      <c r="R250" s="14"/>
      <c r="S250" s="14"/>
    </row>
    <row r="251" spans="16:19" x14ac:dyDescent="0.35">
      <c r="P251" s="14"/>
      <c r="Q251" s="14"/>
      <c r="R251" s="14"/>
      <c r="S251" s="14"/>
    </row>
    <row r="252" spans="16:19" x14ac:dyDescent="0.35">
      <c r="P252" s="14"/>
      <c r="Q252" s="14"/>
      <c r="R252" s="14"/>
      <c r="S252" s="14"/>
    </row>
    <row r="253" spans="16:19" x14ac:dyDescent="0.35">
      <c r="P253" s="14"/>
      <c r="Q253" s="14"/>
      <c r="R253" s="14"/>
      <c r="S253" s="14"/>
    </row>
    <row r="254" spans="16:19" x14ac:dyDescent="0.35">
      <c r="P254" s="14"/>
      <c r="Q254" s="14"/>
      <c r="R254" s="14"/>
      <c r="S254" s="14"/>
    </row>
    <row r="255" spans="16:19" x14ac:dyDescent="0.35">
      <c r="P255" s="14"/>
      <c r="Q255" s="14"/>
      <c r="R255" s="14"/>
      <c r="S255" s="14"/>
    </row>
    <row r="256" spans="16:19" x14ac:dyDescent="0.35">
      <c r="P256" s="14"/>
      <c r="Q256" s="14"/>
      <c r="R256" s="14"/>
      <c r="S256" s="14"/>
    </row>
    <row r="257" spans="16:19" x14ac:dyDescent="0.35">
      <c r="P257" s="14"/>
      <c r="Q257" s="14"/>
      <c r="R257" s="14"/>
      <c r="S257" s="14"/>
    </row>
    <row r="258" spans="16:19" x14ac:dyDescent="0.35">
      <c r="P258" s="14"/>
      <c r="Q258" s="14"/>
      <c r="R258" s="14"/>
      <c r="S258" s="14"/>
    </row>
    <row r="259" spans="16:19" x14ac:dyDescent="0.35">
      <c r="P259" s="14"/>
      <c r="Q259" s="14"/>
      <c r="R259" s="14"/>
      <c r="S259" s="14"/>
    </row>
    <row r="260" spans="16:19" x14ac:dyDescent="0.35">
      <c r="P260" s="14"/>
      <c r="Q260" s="14"/>
      <c r="R260" s="14"/>
      <c r="S260" s="14"/>
    </row>
    <row r="261" spans="16:19" x14ac:dyDescent="0.35">
      <c r="P261" s="14"/>
      <c r="Q261" s="14"/>
      <c r="R261" s="14"/>
      <c r="S261" s="14"/>
    </row>
    <row r="262" spans="16:19" x14ac:dyDescent="0.35">
      <c r="P262" s="14"/>
      <c r="Q262" s="14"/>
      <c r="R262" s="14"/>
      <c r="S262" s="14"/>
    </row>
    <row r="263" spans="16:19" x14ac:dyDescent="0.35">
      <c r="P263" s="14"/>
      <c r="Q263" s="14"/>
      <c r="R263" s="14"/>
      <c r="S263" s="14"/>
    </row>
    <row r="264" spans="16:19" x14ac:dyDescent="0.35">
      <c r="P264" s="14"/>
      <c r="Q264" s="14"/>
      <c r="R264" s="14"/>
      <c r="S264" s="14"/>
    </row>
    <row r="265" spans="16:19" x14ac:dyDescent="0.35">
      <c r="P265" s="14"/>
      <c r="Q265" s="14"/>
      <c r="R265" s="14"/>
      <c r="S265" s="14"/>
    </row>
    <row r="266" spans="16:19" x14ac:dyDescent="0.35">
      <c r="P266" s="14"/>
      <c r="Q266" s="14"/>
      <c r="R266" s="14"/>
      <c r="S266" s="14"/>
    </row>
    <row r="267" spans="16:19" x14ac:dyDescent="0.35">
      <c r="P267" s="14"/>
      <c r="Q267" s="14"/>
      <c r="R267" s="14"/>
      <c r="S267" s="14"/>
    </row>
    <row r="268" spans="16:19" x14ac:dyDescent="0.35">
      <c r="P268" s="14"/>
      <c r="Q268" s="14"/>
      <c r="R268" s="14"/>
      <c r="S268" s="14"/>
    </row>
    <row r="269" spans="16:19" x14ac:dyDescent="0.35">
      <c r="P269" s="14"/>
      <c r="Q269" s="14"/>
      <c r="R269" s="14"/>
      <c r="S269" s="14"/>
    </row>
    <row r="270" spans="16:19" x14ac:dyDescent="0.35">
      <c r="P270" s="14"/>
      <c r="Q270" s="14"/>
      <c r="R270" s="14"/>
      <c r="S270" s="14"/>
    </row>
    <row r="271" spans="16:19" x14ac:dyDescent="0.35">
      <c r="P271" s="14"/>
      <c r="Q271" s="14"/>
      <c r="R271" s="14"/>
      <c r="S271" s="14"/>
    </row>
    <row r="272" spans="16:19" x14ac:dyDescent="0.35">
      <c r="P272" s="14"/>
      <c r="Q272" s="14"/>
      <c r="R272" s="14"/>
      <c r="S272" s="14"/>
    </row>
    <row r="273" spans="16:19" x14ac:dyDescent="0.35">
      <c r="P273" s="14"/>
      <c r="Q273" s="14"/>
      <c r="R273" s="14"/>
      <c r="S273" s="14"/>
    </row>
    <row r="274" spans="16:19" x14ac:dyDescent="0.35">
      <c r="P274" s="14"/>
      <c r="Q274" s="14"/>
      <c r="R274" s="14"/>
      <c r="S274" s="14"/>
    </row>
    <row r="275" spans="16:19" x14ac:dyDescent="0.35">
      <c r="P275" s="14"/>
      <c r="Q275" s="14"/>
      <c r="R275" s="14"/>
      <c r="S275" s="14"/>
    </row>
    <row r="276" spans="16:19" x14ac:dyDescent="0.35">
      <c r="P276" s="14"/>
      <c r="Q276" s="14"/>
      <c r="R276" s="14"/>
      <c r="S276" s="14"/>
    </row>
    <row r="277" spans="16:19" x14ac:dyDescent="0.35">
      <c r="P277" s="14"/>
      <c r="Q277" s="14"/>
      <c r="R277" s="14"/>
      <c r="S277" s="14"/>
    </row>
    <row r="278" spans="16:19" x14ac:dyDescent="0.35">
      <c r="P278" s="14"/>
      <c r="Q278" s="14"/>
      <c r="R278" s="14"/>
      <c r="S278" s="14"/>
    </row>
    <row r="279" spans="16:19" x14ac:dyDescent="0.35">
      <c r="P279" s="14"/>
      <c r="Q279" s="14"/>
      <c r="R279" s="14"/>
      <c r="S279" s="14"/>
    </row>
    <row r="280" spans="16:19" x14ac:dyDescent="0.35">
      <c r="P280" s="14"/>
      <c r="Q280" s="14"/>
      <c r="R280" s="14"/>
      <c r="S280" s="14"/>
    </row>
    <row r="281" spans="16:19" x14ac:dyDescent="0.35">
      <c r="P281" s="14"/>
      <c r="Q281" s="14"/>
      <c r="R281" s="14"/>
      <c r="S281" s="14"/>
    </row>
    <row r="282" spans="16:19" x14ac:dyDescent="0.35">
      <c r="P282" s="14"/>
      <c r="Q282" s="14"/>
      <c r="R282" s="14"/>
      <c r="S282" s="14"/>
    </row>
    <row r="283" spans="16:19" x14ac:dyDescent="0.35">
      <c r="P283" s="14"/>
      <c r="Q283" s="14"/>
      <c r="R283" s="14"/>
      <c r="S283" s="14"/>
    </row>
    <row r="284" spans="16:19" x14ac:dyDescent="0.35">
      <c r="P284" s="14"/>
      <c r="Q284" s="14"/>
      <c r="R284" s="14"/>
      <c r="S284" s="14"/>
    </row>
    <row r="285" spans="16:19" x14ac:dyDescent="0.35">
      <c r="P285" s="14"/>
      <c r="Q285" s="14"/>
      <c r="R285" s="14"/>
      <c r="S285" s="14"/>
    </row>
    <row r="286" spans="16:19" x14ac:dyDescent="0.35">
      <c r="P286" s="14"/>
      <c r="Q286" s="14"/>
      <c r="R286" s="14"/>
      <c r="S286" s="14"/>
    </row>
    <row r="287" spans="16:19" x14ac:dyDescent="0.35">
      <c r="P287" s="14"/>
      <c r="Q287" s="14"/>
      <c r="R287" s="14"/>
      <c r="S287" s="14"/>
    </row>
    <row r="288" spans="16:19" x14ac:dyDescent="0.35">
      <c r="P288" s="14"/>
      <c r="Q288" s="14"/>
      <c r="R288" s="14"/>
      <c r="S288" s="14"/>
    </row>
    <row r="289" spans="16:19" x14ac:dyDescent="0.35">
      <c r="P289" s="14"/>
      <c r="Q289" s="14"/>
      <c r="R289" s="14"/>
      <c r="S289" s="14"/>
    </row>
    <row r="290" spans="16:19" x14ac:dyDescent="0.35">
      <c r="P290" s="14"/>
      <c r="Q290" s="14"/>
      <c r="R290" s="14"/>
      <c r="S290" s="14"/>
    </row>
    <row r="291" spans="16:19" x14ac:dyDescent="0.35">
      <c r="P291" s="14"/>
      <c r="Q291" s="14"/>
      <c r="R291" s="14"/>
      <c r="S291" s="14"/>
    </row>
    <row r="292" spans="16:19" x14ac:dyDescent="0.35">
      <c r="P292" s="14"/>
      <c r="Q292" s="14"/>
      <c r="R292" s="14"/>
      <c r="S292" s="14"/>
    </row>
    <row r="293" spans="16:19" x14ac:dyDescent="0.35">
      <c r="P293" s="14"/>
      <c r="Q293" s="14"/>
      <c r="R293" s="14"/>
      <c r="S293" s="14"/>
    </row>
    <row r="294" spans="16:19" x14ac:dyDescent="0.35">
      <c r="P294" s="14"/>
      <c r="Q294" s="14"/>
      <c r="R294" s="14"/>
      <c r="S294" s="14"/>
    </row>
    <row r="295" spans="16:19" x14ac:dyDescent="0.35">
      <c r="P295" s="14"/>
      <c r="Q295" s="14"/>
      <c r="R295" s="14"/>
      <c r="S295" s="14"/>
    </row>
    <row r="296" spans="16:19" x14ac:dyDescent="0.35">
      <c r="P296" s="14"/>
      <c r="Q296" s="14"/>
      <c r="R296" s="14"/>
      <c r="S296" s="14"/>
    </row>
    <row r="297" spans="16:19" x14ac:dyDescent="0.35">
      <c r="P297" s="14"/>
      <c r="Q297" s="14"/>
      <c r="R297" s="14"/>
      <c r="S297" s="14"/>
    </row>
    <row r="298" spans="16:19" x14ac:dyDescent="0.35">
      <c r="P298" s="14"/>
      <c r="Q298" s="14"/>
      <c r="R298" s="14"/>
      <c r="S298" s="14"/>
    </row>
    <row r="299" spans="16:19" x14ac:dyDescent="0.35">
      <c r="P299" s="14"/>
      <c r="Q299" s="14"/>
      <c r="R299" s="14"/>
      <c r="S299" s="14"/>
    </row>
    <row r="300" spans="16:19" x14ac:dyDescent="0.35">
      <c r="P300" s="14"/>
      <c r="Q300" s="14"/>
      <c r="R300" s="14"/>
      <c r="S300" s="14"/>
    </row>
    <row r="301" spans="16:19" x14ac:dyDescent="0.35">
      <c r="P301" s="14"/>
      <c r="Q301" s="14"/>
      <c r="R301" s="14"/>
      <c r="S301" s="14"/>
    </row>
    <row r="302" spans="16:19" x14ac:dyDescent="0.35">
      <c r="P302" s="14"/>
      <c r="Q302" s="14"/>
      <c r="R302" s="14"/>
      <c r="S302" s="14"/>
    </row>
    <row r="303" spans="16:19" x14ac:dyDescent="0.35">
      <c r="P303" s="14"/>
      <c r="Q303" s="14"/>
      <c r="R303" s="14"/>
      <c r="S303" s="14"/>
    </row>
    <row r="304" spans="16:19" x14ac:dyDescent="0.35">
      <c r="P304" s="14"/>
      <c r="Q304" s="14"/>
      <c r="R304" s="14"/>
      <c r="S304" s="14"/>
    </row>
    <row r="305" spans="16:19" x14ac:dyDescent="0.35">
      <c r="P305" s="14"/>
      <c r="Q305" s="14"/>
      <c r="R305" s="14"/>
      <c r="S305" s="14"/>
    </row>
    <row r="306" spans="16:19" x14ac:dyDescent="0.35">
      <c r="P306" s="14"/>
      <c r="Q306" s="14"/>
      <c r="R306" s="14"/>
      <c r="S306" s="14"/>
    </row>
    <row r="307" spans="16:19" x14ac:dyDescent="0.35">
      <c r="P307" s="14"/>
      <c r="Q307" s="14"/>
      <c r="R307" s="14"/>
      <c r="S307" s="14"/>
    </row>
    <row r="308" spans="16:19" x14ac:dyDescent="0.35">
      <c r="P308" s="14"/>
      <c r="Q308" s="14"/>
      <c r="R308" s="14"/>
      <c r="S308" s="14"/>
    </row>
    <row r="309" spans="16:19" x14ac:dyDescent="0.35">
      <c r="P309" s="14"/>
      <c r="Q309" s="14"/>
      <c r="R309" s="14"/>
      <c r="S309" s="14"/>
    </row>
    <row r="310" spans="16:19" x14ac:dyDescent="0.35">
      <c r="P310" s="14"/>
      <c r="Q310" s="14"/>
      <c r="R310" s="14"/>
      <c r="S310" s="14"/>
    </row>
    <row r="311" spans="16:19" x14ac:dyDescent="0.35">
      <c r="P311" s="14"/>
      <c r="Q311" s="14"/>
      <c r="R311" s="14"/>
      <c r="S311" s="14"/>
    </row>
    <row r="312" spans="16:19" x14ac:dyDescent="0.35">
      <c r="P312" s="14"/>
      <c r="Q312" s="14"/>
      <c r="R312" s="14"/>
      <c r="S312" s="14"/>
    </row>
    <row r="313" spans="16:19" x14ac:dyDescent="0.35">
      <c r="P313" s="14"/>
      <c r="Q313" s="14"/>
      <c r="R313" s="14"/>
      <c r="S313" s="14"/>
    </row>
    <row r="314" spans="16:19" x14ac:dyDescent="0.35">
      <c r="P314" s="14"/>
      <c r="Q314" s="14"/>
      <c r="R314" s="14"/>
      <c r="S314" s="14"/>
    </row>
    <row r="315" spans="16:19" x14ac:dyDescent="0.35">
      <c r="P315" s="14"/>
      <c r="Q315" s="14"/>
      <c r="R315" s="14"/>
      <c r="S315" s="14"/>
    </row>
    <row r="316" spans="16:19" x14ac:dyDescent="0.35">
      <c r="P316" s="14"/>
      <c r="Q316" s="14"/>
      <c r="R316" s="14"/>
      <c r="S316" s="14"/>
    </row>
    <row r="317" spans="16:19" x14ac:dyDescent="0.35">
      <c r="P317" s="14"/>
      <c r="Q317" s="14"/>
      <c r="R317" s="14"/>
      <c r="S317" s="14"/>
    </row>
    <row r="318" spans="16:19" x14ac:dyDescent="0.35">
      <c r="Q318" s="14"/>
      <c r="R318" s="14"/>
      <c r="S318" s="14"/>
    </row>
    <row r="319" spans="16:19" x14ac:dyDescent="0.35">
      <c r="Q319" s="14"/>
      <c r="R319" s="14"/>
      <c r="S319" s="14"/>
    </row>
    <row r="320" spans="16:19" x14ac:dyDescent="0.35">
      <c r="Q320" s="14"/>
      <c r="R320" s="14"/>
      <c r="S320" s="14"/>
    </row>
  </sheetData>
  <mergeCells count="17">
    <mergeCell ref="H17:I17"/>
    <mergeCell ref="H23:I23"/>
    <mergeCell ref="H31:I31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D19EFE09-21F3-4C80-B34D-5BD8B487D3EA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374650</xdr:colOff>
                    <xdr:row>0</xdr:row>
                    <xdr:rowOff>177800</xdr:rowOff>
                  </from>
                  <to>
                    <xdr:col>11</xdr:col>
                    <xdr:colOff>533400</xdr:colOff>
                    <xdr:row>0</xdr:row>
                    <xdr:rowOff>679450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311150</xdr:colOff>
                    <xdr:row>0</xdr:row>
                    <xdr:rowOff>196850</xdr:rowOff>
                  </from>
                  <to>
                    <xdr:col>13</xdr:col>
                    <xdr:colOff>330200</xdr:colOff>
                    <xdr:row>0</xdr:row>
                    <xdr:rowOff>673100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Results"/>
  <dimension ref="A1:W151"/>
  <sheetViews>
    <sheetView tabSelected="1" workbookViewId="0">
      <selection activeCell="F2" sqref="F2"/>
    </sheetView>
  </sheetViews>
  <sheetFormatPr defaultRowHeight="14.5" x14ac:dyDescent="0.35"/>
  <cols>
    <col min="2" max="2" width="22.54296875" customWidth="1"/>
    <col min="3" max="3" width="12.90625" customWidth="1"/>
    <col min="4" max="4" width="11.90625" customWidth="1"/>
    <col min="5" max="5" width="20" customWidth="1"/>
    <col min="6" max="6" width="9.6328125" customWidth="1"/>
    <col min="7" max="7" width="9.453125" customWidth="1"/>
    <col min="9" max="10" width="10.453125" customWidth="1"/>
    <col min="11" max="11" width="12.453125" customWidth="1"/>
    <col min="12" max="12" width="15.6328125" customWidth="1"/>
    <col min="13" max="13" width="16.36328125" customWidth="1"/>
    <col min="14" max="14" width="16.90625" customWidth="1"/>
    <col min="15" max="15" width="32.54296875" customWidth="1"/>
    <col min="16" max="16" width="48.54296875" customWidth="1"/>
    <col min="19" max="19" width="54.6328125" customWidth="1"/>
  </cols>
  <sheetData>
    <row r="1" spans="1:23" s="1" customFormat="1" ht="69" customHeight="1" x14ac:dyDescent="0.35">
      <c r="A1" s="77"/>
      <c r="B1" s="77"/>
      <c r="C1" s="77"/>
      <c r="D1" s="77"/>
      <c r="G1" s="2"/>
      <c r="H1" s="2"/>
      <c r="I1" s="2"/>
      <c r="K1" s="65"/>
      <c r="L1" s="66"/>
      <c r="M1" s="52"/>
    </row>
    <row r="2" spans="1:23" s="3" customFormat="1" ht="22.5" customHeight="1" x14ac:dyDescent="0.55000000000000004">
      <c r="E2" s="4"/>
      <c r="F2" s="69" t="str">
        <f>Hidden!D4</f>
        <v>BMDS 3.1.2</v>
      </c>
      <c r="G2" s="53"/>
      <c r="H2" s="5"/>
      <c r="I2" s="59"/>
      <c r="J2" s="59"/>
      <c r="K2" s="60"/>
      <c r="L2" s="60"/>
      <c r="M2" s="60"/>
      <c r="N2" s="60"/>
      <c r="Q2" s="4"/>
      <c r="R2" s="4"/>
      <c r="W2" s="4"/>
    </row>
    <row r="3" spans="1:23" s="14" customFormat="1" ht="14.4" customHeight="1" x14ac:dyDescent="0.55000000000000004">
      <c r="E3" s="48"/>
      <c r="G3" s="49"/>
      <c r="H3" s="49"/>
      <c r="I3" s="61"/>
      <c r="J3" s="61"/>
      <c r="K3" s="58"/>
      <c r="L3" s="58"/>
      <c r="M3" s="58"/>
      <c r="N3" s="58"/>
      <c r="Q3" s="48"/>
      <c r="R3" s="48"/>
      <c r="W3" s="48"/>
    </row>
    <row r="4" spans="1:23" s="14" customFormat="1" ht="14.4" customHeight="1" x14ac:dyDescent="0.55000000000000004">
      <c r="B4" s="123" t="s">
        <v>152</v>
      </c>
      <c r="C4" s="116"/>
      <c r="D4" s="117"/>
      <c r="E4" s="48"/>
      <c r="G4" s="74" t="s">
        <v>141</v>
      </c>
      <c r="H4" s="74"/>
      <c r="I4" s="74"/>
      <c r="J4" s="74"/>
      <c r="K4" s="58"/>
      <c r="L4" s="58"/>
      <c r="M4" s="58"/>
      <c r="N4" s="58"/>
      <c r="Q4" s="48"/>
      <c r="R4" s="48"/>
      <c r="W4" s="48"/>
    </row>
    <row r="5" spans="1:23" s="14" customFormat="1" ht="14.4" customHeight="1" x14ac:dyDescent="0.55000000000000004">
      <c r="B5" s="118" t="s">
        <v>153</v>
      </c>
      <c r="C5" s="116"/>
      <c r="D5" s="117"/>
      <c r="E5" s="48"/>
      <c r="G5" s="49"/>
      <c r="H5" s="49"/>
      <c r="I5" s="61"/>
      <c r="J5" s="61"/>
      <c r="K5" s="58"/>
      <c r="L5" s="124" t="s">
        <v>224</v>
      </c>
      <c r="M5" s="124"/>
      <c r="N5" s="58"/>
      <c r="Q5" s="48"/>
      <c r="R5" s="48"/>
      <c r="W5" s="48"/>
    </row>
    <row r="6" spans="1:23" s="14" customFormat="1" ht="14.4" customHeight="1" x14ac:dyDescent="0.55000000000000004">
      <c r="B6" s="119" t="s">
        <v>41</v>
      </c>
      <c r="C6" s="119" t="s">
        <v>154</v>
      </c>
      <c r="D6" s="119" t="s">
        <v>155</v>
      </c>
      <c r="E6" s="48"/>
      <c r="G6" s="129" t="s">
        <v>1</v>
      </c>
      <c r="H6" s="129"/>
      <c r="I6" s="129"/>
      <c r="J6" s="129"/>
      <c r="K6" s="58"/>
      <c r="L6" s="125" t="s">
        <v>225</v>
      </c>
      <c r="M6" s="126"/>
      <c r="N6" s="58"/>
      <c r="Q6" s="48"/>
      <c r="R6" s="48"/>
      <c r="W6" s="48"/>
    </row>
    <row r="7" spans="1:23" s="14" customFormat="1" ht="14.4" customHeight="1" x14ac:dyDescent="0.55000000000000004">
      <c r="B7" s="120" t="s">
        <v>41</v>
      </c>
      <c r="C7" s="120" t="s">
        <v>154</v>
      </c>
      <c r="D7" s="120" t="s">
        <v>155</v>
      </c>
      <c r="E7" s="48"/>
      <c r="G7" s="129"/>
      <c r="H7" s="129"/>
      <c r="I7" s="129"/>
      <c r="J7" s="129"/>
      <c r="K7" s="58"/>
      <c r="L7" s="127" t="s">
        <v>226</v>
      </c>
      <c r="M7" s="128"/>
      <c r="N7" s="58"/>
      <c r="Q7" s="48"/>
      <c r="R7" s="48"/>
      <c r="W7" s="48"/>
    </row>
    <row r="8" spans="1:23" s="14" customFormat="1" ht="14.4" customHeight="1" x14ac:dyDescent="0.55000000000000004">
      <c r="B8" s="121">
        <v>0</v>
      </c>
      <c r="C8" s="121">
        <v>43.03</v>
      </c>
      <c r="D8" s="121">
        <v>2</v>
      </c>
      <c r="E8" s="48"/>
      <c r="G8" s="129"/>
      <c r="H8" s="129"/>
      <c r="I8" s="129"/>
      <c r="J8" s="129"/>
      <c r="K8" s="58"/>
      <c r="L8" s="58"/>
      <c r="M8" s="58"/>
      <c r="N8" s="58"/>
      <c r="Q8" s="48"/>
      <c r="R8" s="48"/>
      <c r="W8" s="48"/>
    </row>
    <row r="9" spans="1:23" s="14" customFormat="1" ht="14.4" customHeight="1" x14ac:dyDescent="0.55000000000000004">
      <c r="B9" s="122">
        <v>17.2</v>
      </c>
      <c r="C9" s="122">
        <v>41.09</v>
      </c>
      <c r="D9" s="122">
        <v>4</v>
      </c>
      <c r="E9" s="48"/>
      <c r="G9" s="129"/>
      <c r="H9" s="129"/>
      <c r="I9" s="129"/>
      <c r="J9" s="129"/>
      <c r="K9" s="58"/>
      <c r="L9" s="58"/>
      <c r="M9" s="58"/>
      <c r="N9" s="58"/>
      <c r="Q9" s="48"/>
      <c r="R9" s="48"/>
      <c r="W9" s="48"/>
    </row>
    <row r="10" spans="1:23" s="14" customFormat="1" ht="14.4" customHeight="1" x14ac:dyDescent="0.55000000000000004">
      <c r="B10" s="121">
        <v>59.5</v>
      </c>
      <c r="C10" s="121">
        <v>42</v>
      </c>
      <c r="D10" s="121">
        <v>1</v>
      </c>
      <c r="E10" s="48"/>
      <c r="G10" s="129"/>
      <c r="H10" s="129"/>
      <c r="I10" s="129"/>
      <c r="J10" s="129"/>
      <c r="K10" s="58"/>
      <c r="L10" s="58"/>
      <c r="M10" s="58"/>
      <c r="N10" s="58"/>
      <c r="Q10" s="48"/>
      <c r="R10" s="48"/>
      <c r="W10" s="48"/>
    </row>
    <row r="11" spans="1:23" s="14" customFormat="1" ht="14.4" customHeight="1" x14ac:dyDescent="0.55000000000000004">
      <c r="B11" s="122">
        <v>177.1</v>
      </c>
      <c r="C11" s="122">
        <v>44.8</v>
      </c>
      <c r="D11" s="122">
        <v>6</v>
      </c>
      <c r="E11" s="48"/>
      <c r="G11" s="49"/>
      <c r="H11" s="49"/>
      <c r="I11" s="61"/>
      <c r="J11" s="61"/>
      <c r="K11" s="58"/>
      <c r="L11" s="58"/>
      <c r="M11" s="58"/>
      <c r="N11" s="58"/>
      <c r="Q11" s="48"/>
      <c r="R11" s="48"/>
      <c r="W11" s="48"/>
    </row>
    <row r="12" spans="1:23" s="14" customFormat="1" ht="14.4" customHeight="1" x14ac:dyDescent="0.55000000000000004">
      <c r="B12" s="121">
        <v>646.29999999999995</v>
      </c>
      <c r="C12" s="121">
        <v>42.37</v>
      </c>
      <c r="D12" s="121">
        <v>13</v>
      </c>
      <c r="E12" s="48"/>
      <c r="G12" s="49"/>
      <c r="H12" s="49"/>
      <c r="I12" s="61"/>
      <c r="J12" s="61"/>
      <c r="K12" s="58"/>
      <c r="L12" s="58"/>
      <c r="M12" s="58"/>
      <c r="N12" s="58"/>
      <c r="Q12" s="48"/>
      <c r="R12" s="48"/>
      <c r="W12" s="48"/>
    </row>
    <row r="13" spans="1:23" s="14" customFormat="1" ht="14.4" customHeight="1" x14ac:dyDescent="0.55000000000000004">
      <c r="E13" s="48"/>
      <c r="G13" s="49"/>
      <c r="H13" s="49"/>
      <c r="I13" s="61"/>
      <c r="J13" s="61"/>
      <c r="K13" s="58"/>
      <c r="L13" s="58"/>
      <c r="M13" s="58"/>
      <c r="N13" s="58"/>
      <c r="Q13" s="48"/>
      <c r="R13" s="48"/>
      <c r="W13" s="48"/>
    </row>
    <row r="14" spans="1:23" s="14" customFormat="1" ht="14.4" customHeight="1" x14ac:dyDescent="0.55000000000000004">
      <c r="E14" s="48"/>
      <c r="G14" s="49"/>
      <c r="H14" s="49"/>
      <c r="I14" s="61"/>
      <c r="J14" s="61"/>
      <c r="K14" s="58"/>
      <c r="L14" s="58"/>
      <c r="M14" s="58"/>
      <c r="N14" s="58"/>
      <c r="Q14" s="48"/>
      <c r="R14" s="48"/>
      <c r="S14" s="115" t="s">
        <v>223</v>
      </c>
      <c r="W14" s="48"/>
    </row>
    <row r="15" spans="1:23" s="14" customFormat="1" ht="14.4" customHeight="1" x14ac:dyDescent="0.55000000000000004">
      <c r="B15" s="78" t="s">
        <v>212</v>
      </c>
      <c r="C15" s="79"/>
      <c r="D15" s="80" t="s">
        <v>134</v>
      </c>
      <c r="E15" s="81"/>
      <c r="G15" s="49"/>
      <c r="H15" s="49"/>
      <c r="I15" s="61"/>
      <c r="J15" s="61"/>
      <c r="K15" s="58"/>
      <c r="L15" s="58"/>
      <c r="M15" s="58"/>
      <c r="N15" s="58"/>
      <c r="Q15" s="48"/>
      <c r="R15" s="48"/>
      <c r="W15" s="48"/>
    </row>
    <row r="16" spans="1:23" s="14" customFormat="1" ht="51" customHeight="1" x14ac:dyDescent="0.35">
      <c r="B16" s="37" t="s">
        <v>31</v>
      </c>
      <c r="C16" s="38" t="s">
        <v>60</v>
      </c>
      <c r="D16" s="38" t="s">
        <v>128</v>
      </c>
      <c r="E16" s="37" t="s">
        <v>23</v>
      </c>
      <c r="F16" s="37" t="s">
        <v>17</v>
      </c>
      <c r="G16" s="37" t="s">
        <v>34</v>
      </c>
      <c r="H16" s="37" t="s">
        <v>35</v>
      </c>
      <c r="I16" s="37" t="s">
        <v>36</v>
      </c>
      <c r="J16" s="38" t="s">
        <v>93</v>
      </c>
      <c r="K16" s="37" t="s">
        <v>42</v>
      </c>
      <c r="L16" s="38" t="s">
        <v>107</v>
      </c>
      <c r="M16" s="38" t="s">
        <v>58</v>
      </c>
      <c r="N16" s="38" t="s">
        <v>59</v>
      </c>
      <c r="O16" s="38" t="s">
        <v>61</v>
      </c>
      <c r="P16" s="38" t="s">
        <v>62</v>
      </c>
    </row>
    <row r="17" spans="2:16" s="14" customFormat="1" x14ac:dyDescent="0.35">
      <c r="B17" s="109" t="s">
        <v>71</v>
      </c>
      <c r="C17" s="68" t="s">
        <v>213</v>
      </c>
      <c r="D17" s="68" t="s">
        <v>214</v>
      </c>
      <c r="E17" s="68" t="s">
        <v>179</v>
      </c>
      <c r="F17" s="68">
        <v>0.1</v>
      </c>
      <c r="G17" s="68">
        <v>180.58896126480974</v>
      </c>
      <c r="H17" s="68">
        <v>116.6239532971575</v>
      </c>
      <c r="I17" s="68">
        <v>610.42923940836033</v>
      </c>
      <c r="J17" s="68">
        <v>0.32561967796018598</v>
      </c>
      <c r="K17" s="68">
        <v>147.61097605966847</v>
      </c>
      <c r="L17" s="68" t="s">
        <v>183</v>
      </c>
      <c r="M17" s="68">
        <v>-4.6071588028087851E-6</v>
      </c>
      <c r="N17" s="68">
        <v>-0.25852914622979689</v>
      </c>
      <c r="O17" s="68" t="s">
        <v>220</v>
      </c>
      <c r="P17" s="105"/>
    </row>
    <row r="18" spans="2:16" s="14" customFormat="1" x14ac:dyDescent="0.35">
      <c r="B18" s="110" t="s">
        <v>72</v>
      </c>
      <c r="C18" s="96" t="s">
        <v>213</v>
      </c>
      <c r="D18" s="96" t="s">
        <v>214</v>
      </c>
      <c r="E18" s="96" t="s">
        <v>179</v>
      </c>
      <c r="F18" s="96">
        <v>0.1</v>
      </c>
      <c r="G18" s="96">
        <v>273.2683920614773</v>
      </c>
      <c r="H18" s="96">
        <v>144.06151963990104</v>
      </c>
      <c r="I18" s="96">
        <v>589.17169014641036</v>
      </c>
      <c r="J18" s="96">
        <v>0.2498407468979511</v>
      </c>
      <c r="K18" s="96">
        <v>148.42280149605068</v>
      </c>
      <c r="L18" s="96" t="s">
        <v>183</v>
      </c>
      <c r="M18" s="96">
        <v>0.48439385861158163</v>
      </c>
      <c r="N18" s="96">
        <v>-0.2833255924687999</v>
      </c>
      <c r="O18" s="96" t="s">
        <v>220</v>
      </c>
      <c r="P18" s="111"/>
    </row>
    <row r="19" spans="2:16" s="14" customFormat="1" x14ac:dyDescent="0.35">
      <c r="B19" s="109" t="s">
        <v>74</v>
      </c>
      <c r="C19" s="68" t="s">
        <v>213</v>
      </c>
      <c r="D19" s="68" t="s">
        <v>214</v>
      </c>
      <c r="E19" s="68" t="s">
        <v>179</v>
      </c>
      <c r="F19" s="68">
        <v>0.1</v>
      </c>
      <c r="G19" s="68">
        <v>267.53856304304725</v>
      </c>
      <c r="H19" s="68">
        <v>127.49808323612027</v>
      </c>
      <c r="I19" s="68">
        <v>639.73723644671338</v>
      </c>
      <c r="J19" s="68">
        <v>0.25159288659035273</v>
      </c>
      <c r="K19" s="68">
        <v>148.4024620469967</v>
      </c>
      <c r="L19" s="68" t="s">
        <v>183</v>
      </c>
      <c r="M19" s="68">
        <v>0.4596819064061739</v>
      </c>
      <c r="N19" s="68">
        <v>-0.27720471990205597</v>
      </c>
      <c r="O19" s="68" t="s">
        <v>220</v>
      </c>
      <c r="P19" s="105"/>
    </row>
    <row r="20" spans="2:16" s="14" customFormat="1" x14ac:dyDescent="0.35">
      <c r="B20" s="110" t="s">
        <v>215</v>
      </c>
      <c r="C20" s="96" t="s">
        <v>213</v>
      </c>
      <c r="D20" s="96" t="s">
        <v>214</v>
      </c>
      <c r="E20" s="96" t="s">
        <v>179</v>
      </c>
      <c r="F20" s="96">
        <v>0.1</v>
      </c>
      <c r="G20" s="96">
        <v>272.55965721607208</v>
      </c>
      <c r="H20" s="96">
        <v>143.08724602551456</v>
      </c>
      <c r="I20" s="96">
        <v>558.57766320010796</v>
      </c>
      <c r="J20" s="96">
        <v>0.24682877747812548</v>
      </c>
      <c r="K20" s="96">
        <v>148.50911164880316</v>
      </c>
      <c r="L20" s="96" t="s">
        <v>183</v>
      </c>
      <c r="M20" s="96">
        <v>0.44872434360668195</v>
      </c>
      <c r="N20" s="96">
        <v>-0.22335578457954805</v>
      </c>
      <c r="O20" s="96" t="s">
        <v>220</v>
      </c>
      <c r="P20" s="111"/>
    </row>
    <row r="21" spans="2:16" s="14" customFormat="1" x14ac:dyDescent="0.35">
      <c r="B21" s="109" t="s">
        <v>216</v>
      </c>
      <c r="C21" s="68" t="s">
        <v>213</v>
      </c>
      <c r="D21" s="68" t="s">
        <v>214</v>
      </c>
      <c r="E21" s="68" t="s">
        <v>179</v>
      </c>
      <c r="F21" s="68">
        <v>0.1</v>
      </c>
      <c r="G21" s="68">
        <v>272.87165079712867</v>
      </c>
      <c r="H21" s="68">
        <v>143.08657863531025</v>
      </c>
      <c r="I21" s="68">
        <v>537.36143576751454</v>
      </c>
      <c r="J21" s="68">
        <v>0.24708115345050463</v>
      </c>
      <c r="K21" s="68">
        <v>148.50912351527563</v>
      </c>
      <c r="L21" s="68" t="s">
        <v>183</v>
      </c>
      <c r="M21" s="68">
        <v>0.4490964866271035</v>
      </c>
      <c r="N21" s="68">
        <v>-0.22560388626154057</v>
      </c>
      <c r="O21" s="68" t="s">
        <v>220</v>
      </c>
      <c r="P21" s="105"/>
    </row>
    <row r="22" spans="2:16" s="14" customFormat="1" x14ac:dyDescent="0.35">
      <c r="B22" s="110" t="s">
        <v>217</v>
      </c>
      <c r="C22" s="96" t="s">
        <v>213</v>
      </c>
      <c r="D22" s="96" t="s">
        <v>214</v>
      </c>
      <c r="E22" s="96" t="s">
        <v>179</v>
      </c>
      <c r="F22" s="96">
        <v>0.1</v>
      </c>
      <c r="G22" s="96">
        <v>272.56204560995099</v>
      </c>
      <c r="H22" s="96">
        <v>143.09059936303578</v>
      </c>
      <c r="I22" s="96">
        <v>507.58648179950097</v>
      </c>
      <c r="J22" s="96">
        <v>0.24683007540077861</v>
      </c>
      <c r="K22" s="96">
        <v>148.50911164812521</v>
      </c>
      <c r="L22" s="96" t="s">
        <v>183</v>
      </c>
      <c r="M22" s="96">
        <v>0.44873138692033138</v>
      </c>
      <c r="N22" s="96">
        <v>-0.22337088526894794</v>
      </c>
      <c r="O22" s="96" t="s">
        <v>220</v>
      </c>
      <c r="P22" s="111"/>
    </row>
    <row r="23" spans="2:16" s="14" customFormat="1" x14ac:dyDescent="0.35">
      <c r="B23" s="109" t="s">
        <v>218</v>
      </c>
      <c r="C23" s="68" t="s">
        <v>213</v>
      </c>
      <c r="D23" s="68" t="s">
        <v>214</v>
      </c>
      <c r="E23" s="68" t="s">
        <v>179</v>
      </c>
      <c r="F23" s="68">
        <v>0.1</v>
      </c>
      <c r="G23" s="68">
        <v>224.37720068693159</v>
      </c>
      <c r="H23" s="68">
        <v>141.68189267559384</v>
      </c>
      <c r="I23" s="68">
        <v>426.59829847800171</v>
      </c>
      <c r="J23" s="68">
        <v>0.41150017444046039</v>
      </c>
      <c r="K23" s="68">
        <v>146.63872301119997</v>
      </c>
      <c r="L23" s="68" t="s">
        <v>183</v>
      </c>
      <c r="M23" s="68">
        <v>0.16055129873587859</v>
      </c>
      <c r="N23" s="68">
        <v>-0.1110993615614022</v>
      </c>
      <c r="O23" s="68" t="s">
        <v>220</v>
      </c>
      <c r="P23" s="105"/>
    </row>
    <row r="24" spans="2:16" s="14" customFormat="1" x14ac:dyDescent="0.35">
      <c r="B24" s="110" t="s">
        <v>79</v>
      </c>
      <c r="C24" s="96" t="s">
        <v>213</v>
      </c>
      <c r="D24" s="96" t="s">
        <v>214</v>
      </c>
      <c r="E24" s="96" t="s">
        <v>179</v>
      </c>
      <c r="F24" s="96">
        <v>0.1</v>
      </c>
      <c r="G24" s="96">
        <v>272.60612310796711</v>
      </c>
      <c r="H24" s="96">
        <v>143.8544849322237</v>
      </c>
      <c r="I24" s="96">
        <v>625.30421625005022</v>
      </c>
      <c r="J24" s="96">
        <v>0.24910652156191671</v>
      </c>
      <c r="K24" s="96">
        <v>148.44111630324161</v>
      </c>
      <c r="L24" s="96" t="s">
        <v>183</v>
      </c>
      <c r="M24" s="96">
        <v>0.47171311597083559</v>
      </c>
      <c r="N24" s="96">
        <v>-0.27066945658290253</v>
      </c>
      <c r="O24" s="96" t="s">
        <v>220</v>
      </c>
      <c r="P24" s="111"/>
    </row>
    <row r="25" spans="2:16" s="14" customFormat="1" x14ac:dyDescent="0.35">
      <c r="B25" s="109" t="s">
        <v>73</v>
      </c>
      <c r="C25" s="68" t="s">
        <v>213</v>
      </c>
      <c r="D25" s="68" t="s">
        <v>219</v>
      </c>
      <c r="E25" s="68" t="s">
        <v>179</v>
      </c>
      <c r="F25" s="68">
        <v>0.1</v>
      </c>
      <c r="G25" s="68">
        <v>344.0414548206416</v>
      </c>
      <c r="H25" s="68">
        <v>268.89914030735849</v>
      </c>
      <c r="I25" s="68">
        <v>492.29987635908947</v>
      </c>
      <c r="J25" s="68">
        <v>0.39469070456814748</v>
      </c>
      <c r="K25" s="68">
        <v>146.71304737813568</v>
      </c>
      <c r="L25" s="68" t="s">
        <v>183</v>
      </c>
      <c r="M25" s="68">
        <v>0.76746610666759707</v>
      </c>
      <c r="N25" s="68">
        <v>-0.39441010660939441</v>
      </c>
      <c r="O25" s="68" t="s">
        <v>220</v>
      </c>
      <c r="P25" s="105"/>
    </row>
    <row r="26" spans="2:16" s="14" customFormat="1" x14ac:dyDescent="0.35">
      <c r="B26" s="110" t="s">
        <v>75</v>
      </c>
      <c r="C26" s="96" t="s">
        <v>213</v>
      </c>
      <c r="D26" s="96" t="s">
        <v>219</v>
      </c>
      <c r="E26" s="96" t="s">
        <v>179</v>
      </c>
      <c r="F26" s="96">
        <v>0.1</v>
      </c>
      <c r="G26" s="96">
        <v>260.32647782056199</v>
      </c>
      <c r="H26" s="96">
        <v>96.715071116206829</v>
      </c>
      <c r="I26" s="96">
        <v>640.51027267624249</v>
      </c>
      <c r="J26" s="96">
        <v>0.2627611005792907</v>
      </c>
      <c r="K26" s="96">
        <v>148.24702472840806</v>
      </c>
      <c r="L26" s="96" t="s">
        <v>183</v>
      </c>
      <c r="M26" s="96">
        <v>0.44790929329173745</v>
      </c>
      <c r="N26" s="96">
        <v>-0.31452977231273438</v>
      </c>
      <c r="O26" s="96" t="s">
        <v>220</v>
      </c>
      <c r="P26" s="111"/>
    </row>
    <row r="27" spans="2:16" s="14" customFormat="1" ht="29" x14ac:dyDescent="0.35">
      <c r="B27" s="112" t="s">
        <v>77</v>
      </c>
      <c r="C27" s="113" t="s">
        <v>213</v>
      </c>
      <c r="D27" s="113" t="s">
        <v>219</v>
      </c>
      <c r="E27" s="113" t="s">
        <v>179</v>
      </c>
      <c r="F27" s="113">
        <v>0.1</v>
      </c>
      <c r="G27" s="113">
        <v>324.14649126873928</v>
      </c>
      <c r="H27" s="113">
        <v>249.00506447870177</v>
      </c>
      <c r="I27" s="113">
        <v>479.89379934837223</v>
      </c>
      <c r="J27" s="113">
        <v>0.4060212568801701</v>
      </c>
      <c r="K27" s="113">
        <v>146.63023996963204</v>
      </c>
      <c r="L27" s="113" t="s">
        <v>183</v>
      </c>
      <c r="M27" s="113">
        <v>0.69370423288950966</v>
      </c>
      <c r="N27" s="113">
        <v>-0.35164082226672616</v>
      </c>
      <c r="O27" s="113" t="s">
        <v>221</v>
      </c>
      <c r="P27" s="114" t="s">
        <v>222</v>
      </c>
    </row>
    <row r="28" spans="2:16" s="14" customFormat="1" x14ac:dyDescent="0.35"/>
    <row r="29" spans="2:16" s="14" customFormat="1" x14ac:dyDescent="0.35"/>
    <row r="30" spans="2:16" s="14" customFormat="1" x14ac:dyDescent="0.35"/>
    <row r="31" spans="2:16" s="14" customFormat="1" x14ac:dyDescent="0.35"/>
    <row r="32" spans="2:16" s="14" customFormat="1" x14ac:dyDescent="0.35"/>
    <row r="33" s="14" customFormat="1" x14ac:dyDescent="0.35"/>
    <row r="34" s="14" customFormat="1" x14ac:dyDescent="0.35"/>
    <row r="35" s="14" customFormat="1" x14ac:dyDescent="0.35"/>
    <row r="36" s="14" customFormat="1" x14ac:dyDescent="0.35"/>
    <row r="37" s="14" customFormat="1" x14ac:dyDescent="0.35"/>
    <row r="38" s="14" customFormat="1" x14ac:dyDescent="0.35"/>
    <row r="39" s="14" customFormat="1" x14ac:dyDescent="0.35"/>
    <row r="40" s="14" customFormat="1" x14ac:dyDescent="0.35"/>
    <row r="41" s="14" customFormat="1" x14ac:dyDescent="0.35"/>
    <row r="42" s="14" customFormat="1" x14ac:dyDescent="0.35"/>
    <row r="43" s="14" customFormat="1" x14ac:dyDescent="0.35"/>
    <row r="44" s="14" customFormat="1" x14ac:dyDescent="0.35"/>
    <row r="45" s="14" customFormat="1" x14ac:dyDescent="0.35"/>
    <row r="46" s="14" customFormat="1" x14ac:dyDescent="0.35"/>
    <row r="47" s="14" customFormat="1" x14ac:dyDescent="0.35"/>
    <row r="48" s="14" customFormat="1" x14ac:dyDescent="0.35"/>
    <row r="49" s="14" customFormat="1" x14ac:dyDescent="0.35"/>
    <row r="50" s="14" customFormat="1" x14ac:dyDescent="0.35"/>
    <row r="51" s="14" customFormat="1" x14ac:dyDescent="0.35"/>
    <row r="52" s="14" customFormat="1" x14ac:dyDescent="0.35"/>
    <row r="53" s="14" customFormat="1" x14ac:dyDescent="0.35"/>
    <row r="54" s="14" customFormat="1" x14ac:dyDescent="0.35"/>
    <row r="55" s="14" customFormat="1" x14ac:dyDescent="0.35"/>
    <row r="56" s="14" customFormat="1" x14ac:dyDescent="0.35"/>
    <row r="57" s="14" customFormat="1" x14ac:dyDescent="0.35"/>
    <row r="58" s="14" customFormat="1" x14ac:dyDescent="0.35"/>
    <row r="59" s="14" customFormat="1" x14ac:dyDescent="0.35"/>
    <row r="60" s="14" customFormat="1" x14ac:dyDescent="0.35"/>
    <row r="61" s="14" customFormat="1" x14ac:dyDescent="0.35"/>
    <row r="62" s="14" customFormat="1" x14ac:dyDescent="0.35"/>
    <row r="63" s="14" customFormat="1" x14ac:dyDescent="0.35"/>
    <row r="64" s="14" customFormat="1" x14ac:dyDescent="0.35"/>
    <row r="65" s="14" customFormat="1" x14ac:dyDescent="0.35"/>
    <row r="66" s="14" customFormat="1" x14ac:dyDescent="0.35"/>
    <row r="67" s="14" customFormat="1" x14ac:dyDescent="0.35"/>
    <row r="68" s="14" customFormat="1" x14ac:dyDescent="0.35"/>
    <row r="69" s="14" customFormat="1" x14ac:dyDescent="0.35"/>
    <row r="70" s="14" customFormat="1" x14ac:dyDescent="0.35"/>
    <row r="71" s="14" customFormat="1" x14ac:dyDescent="0.35"/>
    <row r="72" s="14" customFormat="1" x14ac:dyDescent="0.35"/>
    <row r="73" s="14" customFormat="1" x14ac:dyDescent="0.35"/>
    <row r="74" s="14" customFormat="1" x14ac:dyDescent="0.35"/>
    <row r="75" s="14" customFormat="1" x14ac:dyDescent="0.35"/>
    <row r="76" s="14" customFormat="1" x14ac:dyDescent="0.35"/>
    <row r="77" s="14" customFormat="1" x14ac:dyDescent="0.35"/>
    <row r="78" s="14" customFormat="1" x14ac:dyDescent="0.35"/>
    <row r="79" s="14" customFormat="1" x14ac:dyDescent="0.35"/>
    <row r="80" s="14" customFormat="1" x14ac:dyDescent="0.35"/>
    <row r="81" s="14" customFormat="1" x14ac:dyDescent="0.35"/>
    <row r="82" s="14" customFormat="1" x14ac:dyDescent="0.35"/>
    <row r="83" s="14" customFormat="1" x14ac:dyDescent="0.35"/>
    <row r="84" s="14" customFormat="1" x14ac:dyDescent="0.35"/>
    <row r="85" s="14" customFormat="1" x14ac:dyDescent="0.35"/>
    <row r="86" s="14" customFormat="1" x14ac:dyDescent="0.35"/>
    <row r="87" s="14" customFormat="1" x14ac:dyDescent="0.35"/>
    <row r="88" s="14" customFormat="1" x14ac:dyDescent="0.35"/>
    <row r="89" s="14" customFormat="1" x14ac:dyDescent="0.35"/>
    <row r="90" s="14" customFormat="1" x14ac:dyDescent="0.35"/>
    <row r="91" s="14" customFormat="1" x14ac:dyDescent="0.35"/>
    <row r="92" s="14" customFormat="1" x14ac:dyDescent="0.35"/>
    <row r="93" s="14" customFormat="1" x14ac:dyDescent="0.35"/>
    <row r="94" s="14" customFormat="1" x14ac:dyDescent="0.35"/>
    <row r="95" s="14" customFormat="1" x14ac:dyDescent="0.35"/>
    <row r="96" s="14" customFormat="1" x14ac:dyDescent="0.35"/>
    <row r="97" s="14" customFormat="1" x14ac:dyDescent="0.35"/>
    <row r="98" s="14" customFormat="1" x14ac:dyDescent="0.35"/>
    <row r="99" s="14" customFormat="1" x14ac:dyDescent="0.35"/>
    <row r="100" s="14" customFormat="1" x14ac:dyDescent="0.35"/>
    <row r="101" s="14" customFormat="1" x14ac:dyDescent="0.35"/>
    <row r="102" s="14" customFormat="1" x14ac:dyDescent="0.35"/>
    <row r="103" s="14" customFormat="1" x14ac:dyDescent="0.35"/>
    <row r="104" s="14" customFormat="1" x14ac:dyDescent="0.35"/>
    <row r="105" s="14" customFormat="1" x14ac:dyDescent="0.35"/>
    <row r="106" s="14" customFormat="1" x14ac:dyDescent="0.35"/>
    <row r="107" s="14" customFormat="1" x14ac:dyDescent="0.35"/>
    <row r="108" s="14" customFormat="1" x14ac:dyDescent="0.35"/>
    <row r="109" s="14" customFormat="1" x14ac:dyDescent="0.35"/>
    <row r="110" s="14" customFormat="1" x14ac:dyDescent="0.35"/>
    <row r="111" s="14" customFormat="1" x14ac:dyDescent="0.35"/>
    <row r="112" s="14" customFormat="1" x14ac:dyDescent="0.35"/>
    <row r="113" s="14" customFormat="1" x14ac:dyDescent="0.35"/>
    <row r="114" s="14" customFormat="1" x14ac:dyDescent="0.35"/>
    <row r="115" s="14" customFormat="1" x14ac:dyDescent="0.35"/>
    <row r="116" s="14" customFormat="1" x14ac:dyDescent="0.35"/>
    <row r="117" s="14" customFormat="1" x14ac:dyDescent="0.35"/>
    <row r="118" s="14" customFormat="1" x14ac:dyDescent="0.35"/>
    <row r="119" s="14" customFormat="1" x14ac:dyDescent="0.35"/>
    <row r="120" s="14" customFormat="1" x14ac:dyDescent="0.35"/>
    <row r="121" s="14" customFormat="1" x14ac:dyDescent="0.35"/>
    <row r="122" s="14" customFormat="1" x14ac:dyDescent="0.35"/>
    <row r="123" s="14" customFormat="1" x14ac:dyDescent="0.35"/>
    <row r="124" s="14" customFormat="1" x14ac:dyDescent="0.35"/>
    <row r="125" s="14" customFormat="1" x14ac:dyDescent="0.35"/>
    <row r="126" s="14" customFormat="1" x14ac:dyDescent="0.35"/>
    <row r="127" s="14" customFormat="1" x14ac:dyDescent="0.35"/>
    <row r="128" s="14" customFormat="1" x14ac:dyDescent="0.35"/>
    <row r="129" s="14" customFormat="1" x14ac:dyDescent="0.35"/>
    <row r="130" s="14" customFormat="1" x14ac:dyDescent="0.35"/>
    <row r="131" s="14" customFormat="1" x14ac:dyDescent="0.35"/>
    <row r="132" s="14" customFormat="1" x14ac:dyDescent="0.35"/>
    <row r="133" s="14" customFormat="1" x14ac:dyDescent="0.35"/>
    <row r="134" s="14" customFormat="1" x14ac:dyDescent="0.35"/>
    <row r="135" s="14" customFormat="1" x14ac:dyDescent="0.35"/>
    <row r="136" s="14" customFormat="1" x14ac:dyDescent="0.35"/>
    <row r="137" s="14" customFormat="1" x14ac:dyDescent="0.35"/>
    <row r="138" s="14" customFormat="1" x14ac:dyDescent="0.35"/>
    <row r="139" s="14" customFormat="1" x14ac:dyDescent="0.35"/>
    <row r="140" s="14" customFormat="1" x14ac:dyDescent="0.35"/>
    <row r="141" s="14" customFormat="1" x14ac:dyDescent="0.35"/>
    <row r="142" s="14" customFormat="1" x14ac:dyDescent="0.35"/>
    <row r="143" s="14" customFormat="1" x14ac:dyDescent="0.35"/>
    <row r="144" s="14" customFormat="1" x14ac:dyDescent="0.35"/>
    <row r="145" s="14" customFormat="1" x14ac:dyDescent="0.35"/>
    <row r="146" s="14" customFormat="1" x14ac:dyDescent="0.35"/>
    <row r="147" s="14" customFormat="1" x14ac:dyDescent="0.35"/>
    <row r="148" s="14" customFormat="1" x14ac:dyDescent="0.35"/>
    <row r="149" s="14" customFormat="1" x14ac:dyDescent="0.35"/>
    <row r="150" s="14" customFormat="1" x14ac:dyDescent="0.35"/>
    <row r="151" s="14" customFormat="1" x14ac:dyDescent="0.35"/>
  </sheetData>
  <mergeCells count="10">
    <mergeCell ref="L5:M5"/>
    <mergeCell ref="L6:M6"/>
    <mergeCell ref="L7:M7"/>
    <mergeCell ref="G4:J4"/>
    <mergeCell ref="G6:J10"/>
    <mergeCell ref="A1:D1"/>
    <mergeCell ref="B15:C15"/>
    <mergeCell ref="D15:E15"/>
    <mergeCell ref="B4:D4"/>
    <mergeCell ref="B5:D5"/>
  </mergeCells>
  <hyperlinks>
    <hyperlink ref="B17" location="'freq-dhl-rest-opt1'!A1" display="Dichotomous Hill" xr:uid="{E8C87133-CD51-4561-B587-723CDD9D5524}"/>
    <hyperlink ref="B18" location="'freq-gam-rest-opt1'!A1" display="Gamma" xr:uid="{9513C9EE-E313-4957-8CC3-13936F8A1AC3}"/>
    <hyperlink ref="B19" location="'freq-lnl-rest-opt1'!A1" display="Log-Logistic" xr:uid="{B055A56D-5593-40C3-84F3-C96300C06507}"/>
    <hyperlink ref="B20" location="'freq-mst4-rest-opt1'!A1" display="Multistage Degree 4" xr:uid="{7896E8B1-AB3F-43AB-B5E5-6C1FAEC5E2EA}"/>
    <hyperlink ref="B21" location="'freq-mst3-rest-opt1'!A1" display="Multistage Degree 3" xr:uid="{8E191058-C627-4319-8BA6-31262656B186}"/>
    <hyperlink ref="B22" location="'freq-mst2-rest-opt1'!A1" display="Multistage Degree 2" xr:uid="{2A841984-FAAD-4F19-835D-4364D5944B7E}"/>
    <hyperlink ref="B23" location="'freq-mst1-rest-opt1'!A1" display="Multistage Degree 1" xr:uid="{EA9BA9D1-ED96-498B-84EF-DE358AD24003}"/>
    <hyperlink ref="B24" location="'freq-wei-rest-opt1'!A1" display="Weibull" xr:uid="{23010C43-E146-49B8-9EC6-6A2850409E20}"/>
    <hyperlink ref="B25" location="'freq-log-unrest-opt1'!A1" display="Logistic" xr:uid="{33E9A08C-DAAF-4468-9F32-1FD0DFBD97BA}"/>
    <hyperlink ref="B26" location="'freq-lnp-unrest-opt1'!A1" display="Log-Probit" xr:uid="{58C745BC-287A-4B6B-B05B-202C2981C369}"/>
    <hyperlink ref="B27" location="'freq-pro-unrest-opt1'!A1" display="Probit" xr:uid="{FB0E1A4B-34D8-43D8-AB57-D51E7C359ABB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381000</xdr:colOff>
                    <xdr:row>0</xdr:row>
                    <xdr:rowOff>177800</xdr:rowOff>
                  </from>
                  <to>
                    <xdr:col>11</xdr:col>
                    <xdr:colOff>463550</xdr:colOff>
                    <xdr:row>0</xdr:row>
                    <xdr:rowOff>679450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loadAnalysisBtn">
              <controlPr defaultSize="0" print="0" disabled="1" autoFill="0" autoPict="0">
                <anchor moveWithCells="1">
                  <from>
                    <xdr:col>10</xdr:col>
                    <xdr:colOff>381000</xdr:colOff>
                    <xdr:row>0</xdr:row>
                    <xdr:rowOff>311150</xdr:rowOff>
                  </from>
                  <to>
                    <xdr:col>11</xdr:col>
                    <xdr:colOff>755650</xdr:colOff>
                    <xdr:row>2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196850</xdr:colOff>
                    <xdr:row>0</xdr:row>
                    <xdr:rowOff>196850</xdr:rowOff>
                  </from>
                  <to>
                    <xdr:col>12</xdr:col>
                    <xdr:colOff>920750</xdr:colOff>
                    <xdr:row>0</xdr:row>
                    <xdr:rowOff>673100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B110"/>
  <sheetViews>
    <sheetView workbookViewId="0">
      <selection activeCell="D7" sqref="D7"/>
    </sheetView>
  </sheetViews>
  <sheetFormatPr defaultRowHeight="14.5" x14ac:dyDescent="0.35"/>
  <cols>
    <col min="1" max="1" width="12.453125" customWidth="1"/>
    <col min="2" max="2" width="16.36328125" bestFit="1" customWidth="1"/>
  </cols>
  <sheetData>
    <row r="1" spans="1:2" s="54" customFormat="1" x14ac:dyDescent="0.35"/>
    <row r="2" spans="1:2" s="54" customFormat="1" x14ac:dyDescent="0.35">
      <c r="A2" s="78" t="s">
        <v>69</v>
      </c>
      <c r="B2" s="79"/>
    </row>
    <row r="3" spans="1:2" s="54" customFormat="1" x14ac:dyDescent="0.35">
      <c r="A3" s="55" t="s">
        <v>89</v>
      </c>
      <c r="B3" s="55" t="s">
        <v>70</v>
      </c>
    </row>
    <row r="4" spans="1:2" s="54" customFormat="1" x14ac:dyDescent="0.35">
      <c r="A4" s="18" t="s">
        <v>80</v>
      </c>
      <c r="B4" s="17" t="s">
        <v>71</v>
      </c>
    </row>
    <row r="5" spans="1:2" s="54" customFormat="1" x14ac:dyDescent="0.35">
      <c r="A5" s="16" t="s">
        <v>81</v>
      </c>
      <c r="B5" s="15" t="s">
        <v>72</v>
      </c>
    </row>
    <row r="6" spans="1:2" s="54" customFormat="1" x14ac:dyDescent="0.35">
      <c r="A6" s="18" t="s">
        <v>82</v>
      </c>
      <c r="B6" s="17" t="s">
        <v>73</v>
      </c>
    </row>
    <row r="7" spans="1:2" s="54" customFormat="1" x14ac:dyDescent="0.35">
      <c r="A7" s="16" t="s">
        <v>85</v>
      </c>
      <c r="B7" s="15" t="s">
        <v>74</v>
      </c>
    </row>
    <row r="8" spans="1:2" s="54" customFormat="1" x14ac:dyDescent="0.35">
      <c r="A8" s="18" t="s">
        <v>86</v>
      </c>
      <c r="B8" s="17" t="s">
        <v>75</v>
      </c>
    </row>
    <row r="9" spans="1:2" s="54" customFormat="1" x14ac:dyDescent="0.35">
      <c r="A9" s="16" t="s">
        <v>87</v>
      </c>
      <c r="B9" s="15" t="s">
        <v>76</v>
      </c>
    </row>
    <row r="10" spans="1:2" s="54" customFormat="1" x14ac:dyDescent="0.35">
      <c r="A10" s="18" t="s">
        <v>83</v>
      </c>
      <c r="B10" s="17" t="s">
        <v>77</v>
      </c>
    </row>
    <row r="11" spans="1:2" s="54" customFormat="1" x14ac:dyDescent="0.35">
      <c r="A11" s="16" t="s">
        <v>88</v>
      </c>
      <c r="B11" s="15" t="s">
        <v>78</v>
      </c>
    </row>
    <row r="12" spans="1:2" s="54" customFormat="1" x14ac:dyDescent="0.35">
      <c r="A12" s="18" t="s">
        <v>84</v>
      </c>
      <c r="B12" s="17" t="s">
        <v>79</v>
      </c>
    </row>
    <row r="13" spans="1:2" s="54" customFormat="1" x14ac:dyDescent="0.35"/>
    <row r="14" spans="1:2" s="54" customFormat="1" x14ac:dyDescent="0.35"/>
    <row r="15" spans="1:2" s="54" customFormat="1" x14ac:dyDescent="0.35"/>
    <row r="16" spans="1:2" s="54" customFormat="1" x14ac:dyDescent="0.35"/>
    <row r="17" s="54" customFormat="1" x14ac:dyDescent="0.35"/>
    <row r="18" s="54" customFormat="1" x14ac:dyDescent="0.35"/>
    <row r="19" s="54" customFormat="1" x14ac:dyDescent="0.35"/>
    <row r="20" s="54" customFormat="1" x14ac:dyDescent="0.35"/>
    <row r="21" s="54" customFormat="1" x14ac:dyDescent="0.35"/>
    <row r="22" s="54" customFormat="1" x14ac:dyDescent="0.35"/>
    <row r="23" s="54" customFormat="1" x14ac:dyDescent="0.35"/>
    <row r="24" s="54" customFormat="1" x14ac:dyDescent="0.35"/>
    <row r="25" s="54" customFormat="1" x14ac:dyDescent="0.35"/>
    <row r="26" s="54" customFormat="1" x14ac:dyDescent="0.35"/>
    <row r="27" s="54" customFormat="1" x14ac:dyDescent="0.35"/>
    <row r="28" s="54" customFormat="1" x14ac:dyDescent="0.35"/>
    <row r="29" s="54" customFormat="1" x14ac:dyDescent="0.35"/>
    <row r="30" s="54" customFormat="1" x14ac:dyDescent="0.35"/>
    <row r="31" s="54" customFormat="1" x14ac:dyDescent="0.35"/>
    <row r="32" s="54" customFormat="1" x14ac:dyDescent="0.35"/>
    <row r="33" s="54" customFormat="1" x14ac:dyDescent="0.35"/>
    <row r="34" s="54" customFormat="1" x14ac:dyDescent="0.35"/>
    <row r="35" s="54" customFormat="1" x14ac:dyDescent="0.35"/>
    <row r="36" s="54" customFormat="1" x14ac:dyDescent="0.35"/>
    <row r="37" s="54" customFormat="1" x14ac:dyDescent="0.35"/>
    <row r="38" s="54" customFormat="1" x14ac:dyDescent="0.35"/>
    <row r="39" s="54" customFormat="1" x14ac:dyDescent="0.35"/>
    <row r="40" s="54" customFormat="1" x14ac:dyDescent="0.35"/>
    <row r="41" s="54" customFormat="1" x14ac:dyDescent="0.35"/>
    <row r="42" s="54" customFormat="1" x14ac:dyDescent="0.35"/>
    <row r="43" s="54" customFormat="1" x14ac:dyDescent="0.35"/>
    <row r="44" s="54" customFormat="1" x14ac:dyDescent="0.35"/>
    <row r="45" s="54" customFormat="1" x14ac:dyDescent="0.35"/>
    <row r="46" s="54" customFormat="1" x14ac:dyDescent="0.35"/>
    <row r="47" s="54" customFormat="1" x14ac:dyDescent="0.35"/>
    <row r="48" s="54" customFormat="1" x14ac:dyDescent="0.35"/>
    <row r="49" s="54" customFormat="1" x14ac:dyDescent="0.35"/>
    <row r="50" s="54" customFormat="1" x14ac:dyDescent="0.35"/>
    <row r="51" s="54" customFormat="1" x14ac:dyDescent="0.35"/>
    <row r="52" s="54" customFormat="1" x14ac:dyDescent="0.35"/>
    <row r="53" s="54" customFormat="1" x14ac:dyDescent="0.35"/>
    <row r="54" s="54" customFormat="1" x14ac:dyDescent="0.35"/>
    <row r="55" s="54" customFormat="1" x14ac:dyDescent="0.35"/>
    <row r="56" s="54" customFormat="1" x14ac:dyDescent="0.35"/>
    <row r="57" s="54" customFormat="1" x14ac:dyDescent="0.35"/>
    <row r="58" s="54" customFormat="1" x14ac:dyDescent="0.35"/>
    <row r="59" s="54" customFormat="1" x14ac:dyDescent="0.35"/>
    <row r="60" s="54" customFormat="1" x14ac:dyDescent="0.35"/>
    <row r="61" s="54" customFormat="1" x14ac:dyDescent="0.35"/>
    <row r="62" s="54" customFormat="1" x14ac:dyDescent="0.35"/>
    <row r="63" s="54" customFormat="1" x14ac:dyDescent="0.35"/>
    <row r="64" s="54" customFormat="1" x14ac:dyDescent="0.35"/>
    <row r="65" s="54" customFormat="1" x14ac:dyDescent="0.35"/>
    <row r="66" s="54" customFormat="1" x14ac:dyDescent="0.35"/>
    <row r="67" s="54" customFormat="1" x14ac:dyDescent="0.35"/>
    <row r="68" s="54" customFormat="1" x14ac:dyDescent="0.35"/>
    <row r="69" s="54" customFormat="1" x14ac:dyDescent="0.35"/>
    <row r="70" s="54" customFormat="1" x14ac:dyDescent="0.35"/>
    <row r="71" s="54" customFormat="1" x14ac:dyDescent="0.35"/>
    <row r="72" s="54" customFormat="1" x14ac:dyDescent="0.35"/>
    <row r="73" s="54" customFormat="1" x14ac:dyDescent="0.35"/>
    <row r="74" s="54" customFormat="1" x14ac:dyDescent="0.35"/>
    <row r="75" s="54" customFormat="1" x14ac:dyDescent="0.35"/>
    <row r="76" s="54" customFormat="1" x14ac:dyDescent="0.35"/>
    <row r="77" s="54" customFormat="1" x14ac:dyDescent="0.35"/>
    <row r="78" s="54" customFormat="1" x14ac:dyDescent="0.35"/>
    <row r="79" s="54" customFormat="1" x14ac:dyDescent="0.35"/>
    <row r="80" s="54" customFormat="1" x14ac:dyDescent="0.35"/>
    <row r="81" s="54" customFormat="1" x14ac:dyDescent="0.35"/>
    <row r="82" s="54" customFormat="1" x14ac:dyDescent="0.35"/>
    <row r="83" s="54" customFormat="1" x14ac:dyDescent="0.35"/>
    <row r="84" s="54" customFormat="1" x14ac:dyDescent="0.35"/>
    <row r="85" s="54" customFormat="1" x14ac:dyDescent="0.35"/>
    <row r="86" s="54" customFormat="1" x14ac:dyDescent="0.35"/>
    <row r="87" s="54" customFormat="1" x14ac:dyDescent="0.35"/>
    <row r="88" s="54" customFormat="1" x14ac:dyDescent="0.35"/>
    <row r="89" s="54" customFormat="1" x14ac:dyDescent="0.35"/>
    <row r="90" s="54" customFormat="1" x14ac:dyDescent="0.35"/>
    <row r="91" s="54" customFormat="1" x14ac:dyDescent="0.35"/>
    <row r="92" s="54" customFormat="1" x14ac:dyDescent="0.35"/>
    <row r="93" s="54" customFormat="1" x14ac:dyDescent="0.35"/>
    <row r="94" s="54" customFormat="1" x14ac:dyDescent="0.35"/>
    <row r="95" s="54" customFormat="1" x14ac:dyDescent="0.35"/>
    <row r="96" s="54" customFormat="1" x14ac:dyDescent="0.35"/>
    <row r="97" s="54" customFormat="1" x14ac:dyDescent="0.35"/>
    <row r="98" s="54" customFormat="1" x14ac:dyDescent="0.35"/>
    <row r="99" s="54" customFormat="1" x14ac:dyDescent="0.35"/>
    <row r="100" s="54" customFormat="1" x14ac:dyDescent="0.35"/>
    <row r="101" s="54" customFormat="1" x14ac:dyDescent="0.35"/>
    <row r="102" s="54" customFormat="1" x14ac:dyDescent="0.35"/>
    <row r="103" s="54" customFormat="1" x14ac:dyDescent="0.35"/>
    <row r="104" s="54" customFormat="1" x14ac:dyDescent="0.35"/>
    <row r="105" s="54" customFormat="1" x14ac:dyDescent="0.35"/>
    <row r="106" s="54" customFormat="1" x14ac:dyDescent="0.35"/>
    <row r="107" s="54" customFormat="1" x14ac:dyDescent="0.35"/>
    <row r="108" s="54" customFormat="1" x14ac:dyDescent="0.35"/>
    <row r="109" s="54" customFormat="1" x14ac:dyDescent="0.35"/>
    <row r="110" s="54" customFormat="1" x14ac:dyDescent="0.35"/>
  </sheetData>
  <mergeCells count="1">
    <mergeCell ref="A2:B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41E1F-724B-4C83-A637-ACEF132151EF}">
  <dimension ref="A1:W320"/>
  <sheetViews>
    <sheetView workbookViewId="0"/>
  </sheetViews>
  <sheetFormatPr defaultRowHeight="14.5" x14ac:dyDescent="0.35"/>
  <cols>
    <col min="2" max="2" width="3.90625" customWidth="1"/>
    <col min="3" max="3" width="21.08984375" customWidth="1"/>
    <col min="4" max="4" width="45.90625" customWidth="1"/>
    <col min="5" max="5" width="7.90625" customWidth="1"/>
    <col min="8" max="8" width="18.54296875" customWidth="1"/>
    <col min="9" max="9" width="15.54296875" customWidth="1"/>
    <col min="10" max="10" width="15" customWidth="1"/>
    <col min="11" max="11" width="11.36328125" customWidth="1"/>
    <col min="13" max="13" width="10.36328125" customWidth="1"/>
    <col min="14" max="14" width="8.36328125" customWidth="1"/>
    <col min="16" max="16" width="5.6328125" customWidth="1"/>
    <col min="17" max="18" width="12.453125" customWidth="1"/>
    <col min="19" max="19" width="5.6328125" customWidth="1"/>
  </cols>
  <sheetData>
    <row r="1" spans="2:23" s="1" customFormat="1" ht="69" customHeight="1" x14ac:dyDescent="0.3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55000000000000004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35"/>
    <row r="4" spans="2:23" s="14" customFormat="1" x14ac:dyDescent="0.3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35">
      <c r="G5" s="89" t="s">
        <v>138</v>
      </c>
      <c r="H5" s="89"/>
      <c r="I5" s="89"/>
      <c r="J5" s="89"/>
      <c r="K5" s="89"/>
      <c r="L5" s="89"/>
    </row>
    <row r="6" spans="2:23" s="14" customFormat="1" ht="22.25" customHeight="1" x14ac:dyDescent="0.6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3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" customHeight="1" x14ac:dyDescent="0.3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35">
      <c r="B9" s="22"/>
      <c r="C9" s="11" t="s">
        <v>31</v>
      </c>
      <c r="D9" s="68" t="s">
        <v>181</v>
      </c>
      <c r="E9" s="23"/>
      <c r="G9" s="22"/>
      <c r="H9" s="104" t="s">
        <v>34</v>
      </c>
      <c r="I9" s="105">
        <v>180.58896126480974</v>
      </c>
      <c r="J9" s="21"/>
      <c r="K9" s="21"/>
      <c r="L9" s="21"/>
      <c r="M9" s="21"/>
      <c r="N9" s="23"/>
      <c r="P9" s="22"/>
      <c r="Q9" s="68">
        <v>0.01</v>
      </c>
      <c r="R9" s="68">
        <v>68.237766162485329</v>
      </c>
      <c r="S9" s="23"/>
    </row>
    <row r="10" spans="2:23" s="14" customFormat="1" x14ac:dyDescent="0.35">
      <c r="B10" s="22"/>
      <c r="C10" s="95" t="s">
        <v>48</v>
      </c>
      <c r="D10" s="96" t="s">
        <v>152</v>
      </c>
      <c r="E10" s="23"/>
      <c r="F10" s="20"/>
      <c r="G10" s="22"/>
      <c r="H10" s="95" t="s">
        <v>35</v>
      </c>
      <c r="I10" s="96">
        <v>116.6239532971575</v>
      </c>
      <c r="J10" s="21"/>
      <c r="K10" s="21"/>
      <c r="L10" s="21"/>
      <c r="M10" s="21"/>
      <c r="N10" s="23"/>
      <c r="P10" s="22"/>
      <c r="Q10" s="96">
        <v>0.02</v>
      </c>
      <c r="R10" s="96">
        <v>85.137422811171774</v>
      </c>
      <c r="S10" s="23"/>
    </row>
    <row r="11" spans="2:23" s="14" customFormat="1" ht="14" customHeight="1" x14ac:dyDescent="0.35">
      <c r="B11" s="94"/>
      <c r="C11" s="97" t="s">
        <v>49</v>
      </c>
      <c r="D11" s="98" t="s">
        <v>153</v>
      </c>
      <c r="E11" s="94"/>
      <c r="G11" s="22"/>
      <c r="H11" s="11" t="s">
        <v>36</v>
      </c>
      <c r="I11" s="68">
        <v>610.42923940836033</v>
      </c>
      <c r="J11" s="21"/>
      <c r="K11" s="21"/>
      <c r="L11" s="21"/>
      <c r="M11" s="21"/>
      <c r="N11" s="23"/>
      <c r="P11" s="22"/>
      <c r="Q11" s="68">
        <v>0.03</v>
      </c>
      <c r="R11" s="68">
        <v>97.442737887079304</v>
      </c>
      <c r="S11" s="23"/>
    </row>
    <row r="12" spans="2:23" s="14" customFormat="1" ht="14.4" customHeight="1" x14ac:dyDescent="0.35">
      <c r="B12" s="94"/>
      <c r="C12" s="99"/>
      <c r="D12" s="100"/>
      <c r="E12" s="94"/>
      <c r="G12" s="22"/>
      <c r="H12" s="102" t="s">
        <v>42</v>
      </c>
      <c r="I12" s="103">
        <v>147.61097605966847</v>
      </c>
      <c r="J12" s="21"/>
      <c r="K12" s="21"/>
      <c r="L12" s="21"/>
      <c r="M12" s="21"/>
      <c r="N12" s="23"/>
      <c r="P12" s="22"/>
      <c r="Q12" s="96">
        <v>0.04</v>
      </c>
      <c r="R12" s="96">
        <v>107.78842989660605</v>
      </c>
      <c r="S12" s="23"/>
    </row>
    <row r="13" spans="2:23" s="14" customFormat="1" x14ac:dyDescent="0.35">
      <c r="B13" s="63"/>
      <c r="C13" s="72" t="s">
        <v>131</v>
      </c>
      <c r="D13" s="56" t="s">
        <v>180</v>
      </c>
      <c r="E13" s="64"/>
      <c r="G13" s="22"/>
      <c r="H13" s="11" t="s">
        <v>108</v>
      </c>
      <c r="I13" s="68">
        <v>0.32561967796018598</v>
      </c>
      <c r="J13" s="21"/>
      <c r="K13" s="21"/>
      <c r="L13" s="21"/>
      <c r="M13" s="21"/>
      <c r="N13" s="23"/>
      <c r="P13" s="22"/>
      <c r="Q13" s="68">
        <v>0.05</v>
      </c>
      <c r="R13" s="68">
        <v>116.62395329715744</v>
      </c>
      <c r="S13" s="23"/>
    </row>
    <row r="14" spans="2:23" s="14" customFormat="1" ht="14.4" customHeight="1" x14ac:dyDescent="0.35">
      <c r="B14" s="22"/>
      <c r="C14" s="44"/>
      <c r="D14" s="39"/>
      <c r="E14" s="23"/>
      <c r="G14" s="22"/>
      <c r="H14" s="95" t="s">
        <v>110</v>
      </c>
      <c r="I14" s="96">
        <v>2</v>
      </c>
      <c r="J14" s="21"/>
      <c r="K14" s="21"/>
      <c r="L14" s="21"/>
      <c r="M14" s="21"/>
      <c r="N14" s="23"/>
      <c r="P14" s="22"/>
      <c r="Q14" s="96">
        <v>0.06</v>
      </c>
      <c r="R14" s="96">
        <v>126.15977927494639</v>
      </c>
      <c r="S14" s="23"/>
    </row>
    <row r="15" spans="2:23" s="14" customFormat="1" ht="14.4" customHeight="1" x14ac:dyDescent="0.35">
      <c r="B15" s="22"/>
      <c r="C15" s="70" t="s">
        <v>57</v>
      </c>
      <c r="D15" s="41"/>
      <c r="E15" s="23"/>
      <c r="G15" s="22"/>
      <c r="H15" s="11" t="s">
        <v>109</v>
      </c>
      <c r="I15" s="68">
        <v>2.2440504213685517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129.91466057893169</v>
      </c>
      <c r="S15" s="23"/>
    </row>
    <row r="16" spans="2:23" s="14" customFormat="1" x14ac:dyDescent="0.35">
      <c r="B16" s="22"/>
      <c r="C16" s="11" t="s">
        <v>32</v>
      </c>
      <c r="D16" s="68" t="s">
        <v>179</v>
      </c>
      <c r="E16" s="23"/>
      <c r="G16" s="22"/>
      <c r="H16" s="21"/>
      <c r="I16" s="21"/>
      <c r="J16" s="21"/>
      <c r="K16" s="21"/>
      <c r="L16" s="21"/>
      <c r="M16" s="21"/>
      <c r="N16" s="23"/>
      <c r="P16" s="22"/>
      <c r="Q16" s="96">
        <v>0.08</v>
      </c>
      <c r="R16" s="96">
        <v>133.28924150955834</v>
      </c>
      <c r="S16" s="23"/>
    </row>
    <row r="17" spans="2:19" s="14" customFormat="1" x14ac:dyDescent="0.35">
      <c r="B17" s="22"/>
      <c r="C17" s="95" t="s">
        <v>24</v>
      </c>
      <c r="D17" s="96">
        <v>0.1</v>
      </c>
      <c r="E17" s="23"/>
      <c r="G17" s="22"/>
      <c r="H17" s="78" t="s">
        <v>54</v>
      </c>
      <c r="I17" s="79"/>
      <c r="J17" s="41"/>
      <c r="K17" s="21"/>
      <c r="L17" s="21"/>
      <c r="M17" s="21"/>
      <c r="N17" s="23"/>
      <c r="P17" s="22"/>
      <c r="Q17" s="68">
        <v>0.09</v>
      </c>
      <c r="R17" s="68">
        <v>136.32933786200553</v>
      </c>
      <c r="S17" s="23"/>
    </row>
    <row r="18" spans="2:19" s="14" customFormat="1" x14ac:dyDescent="0.35">
      <c r="B18" s="22"/>
      <c r="C18" s="11" t="s">
        <v>33</v>
      </c>
      <c r="D18" s="68">
        <v>0.95</v>
      </c>
      <c r="E18" s="23"/>
      <c r="G18" s="22"/>
      <c r="H18" s="106" t="s">
        <v>52</v>
      </c>
      <c r="I18" s="106">
        <v>4</v>
      </c>
      <c r="J18" s="107"/>
      <c r="K18" s="21"/>
      <c r="L18" s="21"/>
      <c r="M18" s="21"/>
      <c r="N18" s="23"/>
      <c r="P18" s="22"/>
      <c r="Q18" s="96">
        <v>0.1</v>
      </c>
      <c r="R18" s="96">
        <v>138.66032273003651</v>
      </c>
      <c r="S18" s="23"/>
    </row>
    <row r="19" spans="2:19" s="14" customFormat="1" ht="14.4" customHeight="1" x14ac:dyDescent="0.35">
      <c r="B19" s="22"/>
      <c r="C19" s="95" t="s">
        <v>18</v>
      </c>
      <c r="D19" s="96" t="s">
        <v>178</v>
      </c>
      <c r="E19" s="23"/>
      <c r="G19" s="22"/>
      <c r="H19" s="51" t="s">
        <v>37</v>
      </c>
      <c r="I19" s="51" t="s">
        <v>38</v>
      </c>
      <c r="J19" s="21"/>
      <c r="K19" s="21"/>
      <c r="L19" s="21"/>
      <c r="M19" s="21"/>
      <c r="N19" s="23"/>
      <c r="P19" s="22"/>
      <c r="Q19" s="68">
        <v>0.11</v>
      </c>
      <c r="R19" s="68">
        <v>141.80088844157277</v>
      </c>
      <c r="S19" s="23"/>
    </row>
    <row r="20" spans="2:19" s="14" customFormat="1" x14ac:dyDescent="0.35">
      <c r="B20" s="22"/>
      <c r="C20" s="21"/>
      <c r="D20" s="40"/>
      <c r="E20" s="23"/>
      <c r="G20" s="22"/>
      <c r="H20" s="101" t="s">
        <v>186</v>
      </c>
      <c r="I20" s="68">
        <v>5.5502840814526999E-2</v>
      </c>
      <c r="J20" s="21"/>
      <c r="K20" s="21"/>
      <c r="L20" s="21"/>
      <c r="M20" s="21"/>
      <c r="N20" s="23"/>
      <c r="P20" s="22"/>
      <c r="Q20" s="96">
        <v>0.12</v>
      </c>
      <c r="R20" s="96">
        <v>161.08564313176527</v>
      </c>
      <c r="S20" s="23"/>
    </row>
    <row r="21" spans="2:19" s="14" customFormat="1" ht="14.4" customHeight="1" x14ac:dyDescent="0.35">
      <c r="B21" s="22"/>
      <c r="C21" s="70" t="s">
        <v>56</v>
      </c>
      <c r="D21" s="41"/>
      <c r="E21" s="23"/>
      <c r="G21" s="22"/>
      <c r="H21" s="96" t="s">
        <v>187</v>
      </c>
      <c r="I21" s="96">
        <v>0.26608448239693699</v>
      </c>
      <c r="J21" s="21"/>
      <c r="K21" s="21"/>
      <c r="L21" s="21"/>
      <c r="M21" s="21"/>
      <c r="N21" s="23"/>
      <c r="P21" s="22"/>
      <c r="Q21" s="68">
        <v>0.13</v>
      </c>
      <c r="R21" s="68">
        <v>163.03148014998948</v>
      </c>
      <c r="S21" s="23"/>
    </row>
    <row r="22" spans="2:19" s="14" customFormat="1" ht="14.4" customHeight="1" x14ac:dyDescent="0.35">
      <c r="B22" s="22"/>
      <c r="C22" s="11" t="s">
        <v>39</v>
      </c>
      <c r="D22" s="68" t="s">
        <v>41</v>
      </c>
      <c r="E22" s="23"/>
      <c r="F22" s="13"/>
      <c r="G22" s="22"/>
      <c r="H22" s="68" t="s">
        <v>188</v>
      </c>
      <c r="I22" s="68" t="s">
        <v>189</v>
      </c>
      <c r="J22" s="21"/>
      <c r="K22" s="21"/>
      <c r="L22" s="21"/>
      <c r="M22" s="21"/>
      <c r="N22" s="23"/>
      <c r="P22" s="22"/>
      <c r="Q22" s="96">
        <v>0.14000000000000001</v>
      </c>
      <c r="R22" s="96">
        <v>164.23614530933821</v>
      </c>
      <c r="S22" s="23"/>
    </row>
    <row r="23" spans="2:19" s="14" customFormat="1" ht="14.4" customHeight="1" x14ac:dyDescent="0.35">
      <c r="B23" s="22"/>
      <c r="C23" s="95" t="s">
        <v>40</v>
      </c>
      <c r="D23" s="96" t="s">
        <v>155</v>
      </c>
      <c r="E23" s="23"/>
      <c r="F23" s="13"/>
      <c r="G23" s="22"/>
      <c r="H23" s="96" t="s">
        <v>190</v>
      </c>
      <c r="I23" s="96">
        <v>14.515091605695901</v>
      </c>
      <c r="J23" s="21"/>
      <c r="K23" s="21"/>
      <c r="L23" s="21"/>
      <c r="M23" s="21"/>
      <c r="N23" s="23"/>
      <c r="P23" s="22"/>
      <c r="Q23" s="68">
        <v>0.15</v>
      </c>
      <c r="R23" s="68">
        <v>165.5686462965038</v>
      </c>
      <c r="S23" s="23"/>
    </row>
    <row r="24" spans="2:19" s="14" customFormat="1" x14ac:dyDescent="0.35">
      <c r="B24" s="22"/>
      <c r="C24" s="11" t="s">
        <v>51</v>
      </c>
      <c r="D24" s="68">
        <v>5</v>
      </c>
      <c r="E24" s="23"/>
      <c r="F24" s="13"/>
      <c r="G24" s="22"/>
      <c r="H24" s="40"/>
      <c r="I24" s="40"/>
      <c r="J24" s="40"/>
      <c r="K24" s="21"/>
      <c r="L24" s="21"/>
      <c r="M24" s="21"/>
      <c r="N24" s="23"/>
      <c r="P24" s="22"/>
      <c r="Q24" s="96">
        <v>0.16</v>
      </c>
      <c r="R24" s="96">
        <v>166.68386970051603</v>
      </c>
      <c r="S24" s="23"/>
    </row>
    <row r="25" spans="2:19" s="14" customFormat="1" x14ac:dyDescent="0.35">
      <c r="B25" s="24"/>
      <c r="C25" s="36"/>
      <c r="D25" s="36"/>
      <c r="E25" s="26"/>
      <c r="F25" s="13"/>
      <c r="G25" s="22"/>
      <c r="H25" s="83" t="s">
        <v>53</v>
      </c>
      <c r="I25" s="83"/>
      <c r="J25" s="41"/>
      <c r="K25" s="41"/>
      <c r="L25" s="41"/>
      <c r="M25" s="41"/>
      <c r="N25" s="23"/>
      <c r="P25" s="22"/>
      <c r="Q25" s="68">
        <v>0.17</v>
      </c>
      <c r="R25" s="68">
        <v>167.55666156142789</v>
      </c>
      <c r="S25" s="23"/>
    </row>
    <row r="26" spans="2:19" s="14" customFormat="1" ht="29" x14ac:dyDescent="0.35">
      <c r="B26" s="45"/>
      <c r="C26" s="47"/>
      <c r="D26" s="47"/>
      <c r="E26" s="47"/>
      <c r="F26" s="13"/>
      <c r="G26" s="22"/>
      <c r="H26" s="42" t="s">
        <v>41</v>
      </c>
      <c r="I26" s="42" t="s">
        <v>47</v>
      </c>
      <c r="J26" s="43" t="s">
        <v>43</v>
      </c>
      <c r="K26" s="43" t="s">
        <v>44</v>
      </c>
      <c r="L26" s="43" t="s">
        <v>45</v>
      </c>
      <c r="M26" s="43" t="s">
        <v>46</v>
      </c>
      <c r="N26" s="23"/>
      <c r="P26" s="22"/>
      <c r="Q26" s="96">
        <v>0.18</v>
      </c>
      <c r="R26" s="96">
        <v>168.26484812958768</v>
      </c>
      <c r="S26" s="23"/>
    </row>
    <row r="27" spans="2:19" s="14" customFormat="1" ht="13.5" customHeight="1" x14ac:dyDescent="0.35">
      <c r="B27" s="13"/>
      <c r="C27" s="35"/>
      <c r="D27" s="35"/>
      <c r="E27" s="35"/>
      <c r="F27" s="13"/>
      <c r="G27" s="22"/>
      <c r="H27" s="68">
        <v>0</v>
      </c>
      <c r="I27" s="68">
        <v>5.5502840814526951E-2</v>
      </c>
      <c r="J27" s="68">
        <v>2.3882872402490949</v>
      </c>
      <c r="K27" s="68">
        <v>2</v>
      </c>
      <c r="L27" s="68">
        <v>43.03</v>
      </c>
      <c r="M27" s="68">
        <v>-0.25852914622979689</v>
      </c>
      <c r="N27" s="34"/>
      <c r="P27" s="22"/>
      <c r="Q27" s="68">
        <v>0.19</v>
      </c>
      <c r="R27" s="68">
        <v>168.88625565534358</v>
      </c>
      <c r="S27" s="23"/>
    </row>
    <row r="28" spans="2:19" s="14" customFormat="1" ht="14.4" customHeight="1" x14ac:dyDescent="0.35">
      <c r="B28" s="13"/>
      <c r="C28" s="35"/>
      <c r="D28" s="35"/>
      <c r="E28" s="35"/>
      <c r="F28" s="13"/>
      <c r="G28" s="22"/>
      <c r="H28" s="96">
        <v>17.2</v>
      </c>
      <c r="I28" s="96">
        <v>5.550284081452718E-2</v>
      </c>
      <c r="J28" s="96">
        <v>2.2806117290689221</v>
      </c>
      <c r="K28" s="96">
        <v>4</v>
      </c>
      <c r="L28" s="96">
        <v>41.09</v>
      </c>
      <c r="M28" s="96">
        <v>1.1715152734801082</v>
      </c>
      <c r="N28" s="23"/>
      <c r="P28" s="22"/>
      <c r="Q28" s="96">
        <v>0.2</v>
      </c>
      <c r="R28" s="96">
        <v>169.49871038904374</v>
      </c>
      <c r="S28" s="23"/>
    </row>
    <row r="29" spans="2:19" s="14" customFormat="1" ht="14.4" customHeight="1" x14ac:dyDescent="0.35">
      <c r="B29" s="13"/>
      <c r="C29" s="35"/>
      <c r="D29" s="35"/>
      <c r="E29" s="35"/>
      <c r="F29" s="13"/>
      <c r="G29" s="22"/>
      <c r="H29" s="68">
        <v>59.5</v>
      </c>
      <c r="I29" s="68">
        <v>5.5502855988102819E-2</v>
      </c>
      <c r="J29" s="68">
        <v>2.3311199515003183</v>
      </c>
      <c r="K29" s="68">
        <v>1</v>
      </c>
      <c r="L29" s="68">
        <v>42</v>
      </c>
      <c r="M29" s="68">
        <v>-0.89708698859788949</v>
      </c>
      <c r="N29" s="23"/>
      <c r="P29" s="22"/>
      <c r="Q29" s="68">
        <v>0.21</v>
      </c>
      <c r="R29" s="68">
        <v>170.16628960407087</v>
      </c>
      <c r="S29" s="23"/>
    </row>
    <row r="30" spans="2:19" s="14" customFormat="1" ht="12" customHeight="1" x14ac:dyDescent="0.35">
      <c r="B30" s="13"/>
      <c r="C30" s="35"/>
      <c r="D30" s="35"/>
      <c r="E30" s="35"/>
      <c r="F30" s="13"/>
      <c r="G30" s="22"/>
      <c r="H30" s="96">
        <v>177.1</v>
      </c>
      <c r="I30" s="96">
        <v>0.13392880585575526</v>
      </c>
      <c r="J30" s="96">
        <v>6.000010502337835</v>
      </c>
      <c r="K30" s="96">
        <v>6</v>
      </c>
      <c r="L30" s="96">
        <v>44.8</v>
      </c>
      <c r="M30" s="96">
        <v>-4.6071588028087851E-6</v>
      </c>
      <c r="N30" s="23"/>
      <c r="P30" s="22"/>
      <c r="Q30" s="96">
        <v>0.22</v>
      </c>
      <c r="R30" s="96">
        <v>170.79666473354231</v>
      </c>
      <c r="S30" s="23"/>
    </row>
    <row r="31" spans="2:19" s="14" customFormat="1" ht="14" customHeight="1" x14ac:dyDescent="0.35">
      <c r="B31" s="13"/>
      <c r="C31" s="35"/>
      <c r="D31" s="35"/>
      <c r="E31" s="35"/>
      <c r="G31" s="22"/>
      <c r="H31" s="68">
        <v>646.29999999999995</v>
      </c>
      <c r="I31" s="68">
        <v>0.30681887471423247</v>
      </c>
      <c r="J31" s="68">
        <v>12.999915721642029</v>
      </c>
      <c r="K31" s="68">
        <v>13</v>
      </c>
      <c r="L31" s="68">
        <v>42.37</v>
      </c>
      <c r="M31" s="68">
        <v>2.8075172459589742E-5</v>
      </c>
      <c r="N31" s="23"/>
      <c r="P31" s="22"/>
      <c r="Q31" s="68">
        <v>0.23</v>
      </c>
      <c r="R31" s="68">
        <v>171.36246303023381</v>
      </c>
      <c r="S31" s="23"/>
    </row>
    <row r="32" spans="2:19" s="14" customFormat="1" x14ac:dyDescent="0.35">
      <c r="B32" s="13"/>
      <c r="C32" s="13"/>
      <c r="D32" s="13"/>
      <c r="E32" s="13"/>
      <c r="G32" s="22"/>
      <c r="H32" s="40"/>
      <c r="I32" s="40"/>
      <c r="J32" s="40"/>
      <c r="K32" s="40"/>
      <c r="L32" s="40"/>
      <c r="M32" s="40"/>
      <c r="N32" s="23"/>
      <c r="P32" s="22"/>
      <c r="Q32" s="96">
        <v>0.24</v>
      </c>
      <c r="R32" s="96">
        <v>171.87213755708461</v>
      </c>
      <c r="S32" s="23"/>
    </row>
    <row r="33" spans="1:19" s="14" customFormat="1" x14ac:dyDescent="0.35">
      <c r="A33" s="13"/>
      <c r="B33" s="13"/>
      <c r="C33" s="13"/>
      <c r="D33" s="13"/>
      <c r="E33" s="13"/>
      <c r="F33" s="13"/>
      <c r="G33" s="22"/>
      <c r="H33" s="83" t="s">
        <v>111</v>
      </c>
      <c r="I33" s="83"/>
      <c r="J33" s="40"/>
      <c r="K33" s="40"/>
      <c r="L33" s="40"/>
      <c r="M33" s="40"/>
      <c r="N33" s="23"/>
      <c r="P33" s="22"/>
      <c r="Q33" s="68">
        <v>0.25</v>
      </c>
      <c r="R33" s="68">
        <v>172.334141377034</v>
      </c>
      <c r="S33" s="23"/>
    </row>
    <row r="34" spans="1:19" s="14" customFormat="1" x14ac:dyDescent="0.35">
      <c r="A34" s="13"/>
      <c r="B34" s="13"/>
      <c r="C34" s="13"/>
      <c r="D34" s="13"/>
      <c r="E34" s="13"/>
      <c r="F34" s="13"/>
      <c r="G34" s="22"/>
      <c r="H34" s="108" t="s">
        <v>31</v>
      </c>
      <c r="I34" s="108" t="s">
        <v>90</v>
      </c>
      <c r="J34" s="108" t="s">
        <v>52</v>
      </c>
      <c r="K34" s="108" t="s">
        <v>91</v>
      </c>
      <c r="L34" s="108" t="s">
        <v>92</v>
      </c>
      <c r="M34" s="108" t="s">
        <v>93</v>
      </c>
      <c r="N34" s="23"/>
      <c r="P34" s="22"/>
      <c r="Q34" s="96">
        <v>0.26</v>
      </c>
      <c r="R34" s="96">
        <v>172.75692755302126</v>
      </c>
      <c r="S34" s="23"/>
    </row>
    <row r="35" spans="1:19" s="14" customFormat="1" ht="15" customHeight="1" x14ac:dyDescent="0.55000000000000004">
      <c r="A35" s="13"/>
      <c r="C35" s="13"/>
      <c r="D35" s="82"/>
      <c r="E35" s="82"/>
      <c r="F35" s="13"/>
      <c r="G35" s="22"/>
      <c r="H35" s="68" t="s">
        <v>182</v>
      </c>
      <c r="I35" s="68">
        <v>-69.696674623224837</v>
      </c>
      <c r="J35" s="68">
        <v>5</v>
      </c>
      <c r="K35" s="68" t="s">
        <v>183</v>
      </c>
      <c r="L35" s="68" t="s">
        <v>183</v>
      </c>
      <c r="M35" s="68" t="s">
        <v>183</v>
      </c>
      <c r="N35" s="23"/>
      <c r="P35" s="22"/>
      <c r="Q35" s="68">
        <v>0.27</v>
      </c>
      <c r="R35" s="68">
        <v>173.14894914798566</v>
      </c>
      <c r="S35" s="23"/>
    </row>
    <row r="36" spans="1:19" s="14" customFormat="1" x14ac:dyDescent="0.35">
      <c r="A36" s="13"/>
      <c r="C36" s="13"/>
      <c r="D36" s="13"/>
      <c r="E36" s="27"/>
      <c r="F36" s="13"/>
      <c r="G36" s="22"/>
      <c r="H36" s="96" t="s">
        <v>184</v>
      </c>
      <c r="I36" s="96">
        <v>-70.805488029834237</v>
      </c>
      <c r="J36" s="96">
        <v>3</v>
      </c>
      <c r="K36" s="96">
        <v>2.2176268132188</v>
      </c>
      <c r="L36" s="96">
        <v>2</v>
      </c>
      <c r="M36" s="96">
        <v>0.32995024566215547</v>
      </c>
      <c r="N36" s="23"/>
      <c r="P36" s="22"/>
      <c r="Q36" s="96">
        <v>0.28000000000000003</v>
      </c>
      <c r="R36" s="96">
        <v>173.51865922486641</v>
      </c>
      <c r="S36" s="23"/>
    </row>
    <row r="37" spans="1:19" s="14" customFormat="1" x14ac:dyDescent="0.35">
      <c r="A37" s="13"/>
      <c r="B37" s="13"/>
      <c r="C37" s="13"/>
      <c r="D37" s="13"/>
      <c r="E37" s="27"/>
      <c r="F37" s="13"/>
      <c r="G37" s="22"/>
      <c r="H37" s="68" t="s">
        <v>185</v>
      </c>
      <c r="I37" s="68">
        <v>-79.065135763056432</v>
      </c>
      <c r="J37" s="68">
        <v>1</v>
      </c>
      <c r="K37" s="68">
        <v>18.73692227966319</v>
      </c>
      <c r="L37" s="68">
        <v>4</v>
      </c>
      <c r="M37" s="68">
        <v>8.8520391772506368E-4</v>
      </c>
      <c r="N37" s="23"/>
      <c r="P37" s="22"/>
      <c r="Q37" s="68">
        <v>0.28999999999999998</v>
      </c>
      <c r="R37" s="68">
        <v>173.87451084660282</v>
      </c>
      <c r="S37" s="23"/>
    </row>
    <row r="38" spans="1:19" s="14" customFormat="1" x14ac:dyDescent="0.35">
      <c r="A38" s="13"/>
      <c r="B38" s="13"/>
      <c r="C38" s="13"/>
      <c r="D38" s="13"/>
      <c r="E38" s="27"/>
      <c r="F38" s="13"/>
      <c r="G38" s="22"/>
      <c r="H38" s="40"/>
      <c r="I38" s="40"/>
      <c r="J38" s="40"/>
      <c r="K38" s="40"/>
      <c r="L38" s="40"/>
      <c r="M38" s="40"/>
      <c r="N38" s="23"/>
      <c r="P38" s="22"/>
      <c r="Q38" s="96">
        <v>0.3</v>
      </c>
      <c r="R38" s="96">
        <v>174.22495707613413</v>
      </c>
      <c r="S38" s="23"/>
    </row>
    <row r="39" spans="1:19" s="14" customFormat="1" x14ac:dyDescent="0.35">
      <c r="A39" s="13"/>
      <c r="B39" s="13"/>
      <c r="C39" s="13"/>
      <c r="D39" s="13"/>
      <c r="E39" s="27"/>
      <c r="F39" s="13"/>
      <c r="G39" s="45"/>
      <c r="H39" s="46"/>
      <c r="I39" s="45"/>
      <c r="J39" s="45"/>
      <c r="K39" s="45"/>
      <c r="L39" s="45"/>
      <c r="M39" s="45"/>
      <c r="N39" s="45"/>
      <c r="P39" s="22"/>
      <c r="Q39" s="68">
        <v>0.31</v>
      </c>
      <c r="R39" s="68">
        <v>174.57845097639958</v>
      </c>
      <c r="S39" s="23"/>
    </row>
    <row r="40" spans="1:19" s="14" customFormat="1" ht="23.5" x14ac:dyDescent="0.55000000000000004">
      <c r="A40" s="13"/>
      <c r="B40" s="13"/>
      <c r="C40" s="13"/>
      <c r="D40" s="13"/>
      <c r="E40" s="13"/>
      <c r="F40" s="13"/>
      <c r="H40" s="29"/>
      <c r="M40" s="13"/>
      <c r="N40" s="13"/>
      <c r="P40" s="22"/>
      <c r="Q40" s="96">
        <v>0.32</v>
      </c>
      <c r="R40" s="96">
        <v>174.94344561033847</v>
      </c>
      <c r="S40" s="23"/>
    </row>
    <row r="41" spans="1:19" s="14" customFormat="1" ht="15" customHeight="1" x14ac:dyDescent="0.35">
      <c r="A41" s="13"/>
      <c r="B41" s="13"/>
      <c r="C41" s="13"/>
      <c r="D41" s="13"/>
      <c r="E41" s="13"/>
      <c r="F41" s="13"/>
      <c r="H41" s="28"/>
      <c r="M41" s="13"/>
      <c r="N41" s="13"/>
      <c r="P41" s="22"/>
      <c r="Q41" s="68">
        <v>0.33</v>
      </c>
      <c r="R41" s="68">
        <v>175.32388212987857</v>
      </c>
      <c r="S41" s="23"/>
    </row>
    <row r="42" spans="1:19" s="14" customFormat="1" ht="23.5" x14ac:dyDescent="0.55000000000000004">
      <c r="A42" s="13"/>
      <c r="B42" s="13"/>
      <c r="C42" s="13"/>
      <c r="D42" s="82"/>
      <c r="E42" s="82"/>
      <c r="F42" s="13"/>
      <c r="H42" s="28"/>
      <c r="I42" s="13"/>
      <c r="J42" s="13"/>
      <c r="K42" s="13"/>
      <c r="L42" s="13"/>
      <c r="M42" s="13"/>
      <c r="N42" s="13"/>
      <c r="P42" s="22"/>
      <c r="Q42" s="96">
        <v>0.34</v>
      </c>
      <c r="R42" s="96">
        <v>175.68504553665568</v>
      </c>
      <c r="S42" s="23"/>
    </row>
    <row r="43" spans="1:19" s="14" customFormat="1" x14ac:dyDescent="0.35">
      <c r="A43" s="13"/>
      <c r="B43" s="13"/>
      <c r="C43" s="13"/>
      <c r="D43" s="13"/>
      <c r="E43" s="27"/>
      <c r="F43" s="13"/>
      <c r="H43" s="30"/>
      <c r="I43" s="13"/>
      <c r="J43" s="13"/>
      <c r="K43" s="13"/>
      <c r="L43" s="13"/>
      <c r="M43" s="13"/>
      <c r="N43" s="13"/>
      <c r="P43" s="22"/>
      <c r="Q43" s="68">
        <v>0.35000000000000003</v>
      </c>
      <c r="R43" s="68">
        <v>176.0208835349722</v>
      </c>
      <c r="S43" s="23"/>
    </row>
    <row r="44" spans="1:19" s="14" customFormat="1" x14ac:dyDescent="0.35">
      <c r="A44" s="13"/>
      <c r="B44" s="13"/>
      <c r="C44" s="13"/>
      <c r="D44" s="13"/>
      <c r="E44" s="27"/>
      <c r="F44" s="13"/>
      <c r="H44" s="28"/>
      <c r="P44" s="22"/>
      <c r="Q44" s="96">
        <v>0.36</v>
      </c>
      <c r="R44" s="96">
        <v>176.33517488478455</v>
      </c>
      <c r="S44" s="23"/>
    </row>
    <row r="45" spans="1:19" s="14" customFormat="1" x14ac:dyDescent="0.3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176.63169834604912</v>
      </c>
      <c r="S45" s="23"/>
    </row>
    <row r="46" spans="1:19" s="14" customFormat="1" x14ac:dyDescent="0.3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176.9142326787223</v>
      </c>
      <c r="S46" s="23"/>
    </row>
    <row r="47" spans="1:19" s="14" customFormat="1" x14ac:dyDescent="0.35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177.18655664276056</v>
      </c>
      <c r="S47" s="23"/>
    </row>
    <row r="48" spans="1:19" s="14" customFormat="1" x14ac:dyDescent="0.35">
      <c r="A48" s="13"/>
      <c r="B48" s="13"/>
      <c r="C48" s="13"/>
      <c r="D48" s="13"/>
      <c r="E48" s="13"/>
      <c r="F48" s="13"/>
      <c r="H48" s="28"/>
      <c r="O48" s="13"/>
      <c r="P48" s="22"/>
      <c r="Q48" s="96">
        <v>0.4</v>
      </c>
      <c r="R48" s="96">
        <v>177.4524489981203</v>
      </c>
      <c r="S48" s="23"/>
    </row>
    <row r="49" spans="1:19" s="14" customFormat="1" x14ac:dyDescent="0.35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177.71568850475794</v>
      </c>
      <c r="S49" s="23"/>
    </row>
    <row r="50" spans="1:19" s="14" customFormat="1" x14ac:dyDescent="0.35">
      <c r="B50" s="13"/>
      <c r="C50" s="13"/>
      <c r="D50" s="13"/>
      <c r="E50" s="13"/>
      <c r="O50" s="13"/>
      <c r="P50" s="22"/>
      <c r="Q50" s="96">
        <v>0.42</v>
      </c>
      <c r="R50" s="96">
        <v>177.98005392262985</v>
      </c>
      <c r="S50" s="23"/>
    </row>
    <row r="51" spans="1:19" s="14" customFormat="1" x14ac:dyDescent="0.35">
      <c r="B51" s="13"/>
      <c r="C51" s="13"/>
      <c r="D51" s="13"/>
      <c r="E51" s="13"/>
      <c r="P51" s="22"/>
      <c r="Q51" s="68">
        <v>0.43</v>
      </c>
      <c r="R51" s="68">
        <v>178.24932401169247</v>
      </c>
      <c r="S51" s="23"/>
    </row>
    <row r="52" spans="1:19" s="14" customFormat="1" x14ac:dyDescent="0.35">
      <c r="B52" s="13"/>
      <c r="P52" s="22"/>
      <c r="Q52" s="96">
        <v>0.44</v>
      </c>
      <c r="R52" s="96">
        <v>178.52727753190223</v>
      </c>
      <c r="S52" s="23"/>
    </row>
    <row r="53" spans="1:19" s="14" customFormat="1" x14ac:dyDescent="0.35">
      <c r="B53" s="13"/>
      <c r="P53" s="22"/>
      <c r="Q53" s="68">
        <v>0.45</v>
      </c>
      <c r="R53" s="68">
        <v>178.81769324321556</v>
      </c>
      <c r="S53" s="23"/>
    </row>
    <row r="54" spans="1:19" s="14" customFormat="1" x14ac:dyDescent="0.35">
      <c r="P54" s="22"/>
      <c r="Q54" s="96">
        <v>0.46</v>
      </c>
      <c r="R54" s="96">
        <v>179.12434990558882</v>
      </c>
      <c r="S54" s="23"/>
    </row>
    <row r="55" spans="1:19" s="14" customFormat="1" x14ac:dyDescent="0.35">
      <c r="P55" s="22"/>
      <c r="Q55" s="68">
        <v>0.47000000000000003</v>
      </c>
      <c r="R55" s="68">
        <v>179.45102627897845</v>
      </c>
      <c r="S55" s="23"/>
    </row>
    <row r="56" spans="1:19" s="14" customFormat="1" x14ac:dyDescent="0.35">
      <c r="P56" s="22"/>
      <c r="Q56" s="96">
        <v>0.48</v>
      </c>
      <c r="R56" s="96">
        <v>179.80150112334087</v>
      </c>
      <c r="S56" s="23"/>
    </row>
    <row r="57" spans="1:19" s="14" customFormat="1" x14ac:dyDescent="0.35">
      <c r="P57" s="22"/>
      <c r="Q57" s="68">
        <v>0.49</v>
      </c>
      <c r="R57" s="68">
        <v>180.17955319863253</v>
      </c>
      <c r="S57" s="23"/>
    </row>
    <row r="58" spans="1:19" s="14" customFormat="1" x14ac:dyDescent="0.35">
      <c r="P58" s="22"/>
      <c r="Q58" s="96">
        <v>0.5</v>
      </c>
      <c r="R58" s="96">
        <v>180.58896126480974</v>
      </c>
      <c r="S58" s="23"/>
    </row>
    <row r="59" spans="1:19" s="14" customFormat="1" x14ac:dyDescent="0.35">
      <c r="P59" s="22"/>
      <c r="Q59" s="68">
        <v>0.51</v>
      </c>
      <c r="R59" s="68">
        <v>180.9863142080286</v>
      </c>
      <c r="S59" s="23"/>
    </row>
    <row r="60" spans="1:19" s="14" customFormat="1" x14ac:dyDescent="0.35">
      <c r="P60" s="22"/>
      <c r="Q60" s="96">
        <v>0.52</v>
      </c>
      <c r="R60" s="96">
        <v>181.34010362191265</v>
      </c>
      <c r="S60" s="23"/>
    </row>
    <row r="61" spans="1:19" s="14" customFormat="1" x14ac:dyDescent="0.35">
      <c r="P61" s="22"/>
      <c r="Q61" s="68">
        <v>0.53</v>
      </c>
      <c r="R61" s="68">
        <v>181.6719623276195</v>
      </c>
      <c r="S61" s="23"/>
    </row>
    <row r="62" spans="1:19" s="14" customFormat="1" x14ac:dyDescent="0.35">
      <c r="P62" s="22"/>
      <c r="Q62" s="96">
        <v>0.54</v>
      </c>
      <c r="R62" s="96">
        <v>182.00352314630686</v>
      </c>
      <c r="S62" s="23"/>
    </row>
    <row r="63" spans="1:19" s="14" customFormat="1" x14ac:dyDescent="0.35">
      <c r="P63" s="22"/>
      <c r="Q63" s="68">
        <v>0.55000000000000004</v>
      </c>
      <c r="R63" s="68">
        <v>182.35641889913245</v>
      </c>
      <c r="S63" s="23"/>
    </row>
    <row r="64" spans="1:19" s="14" customFormat="1" x14ac:dyDescent="0.35">
      <c r="P64" s="22"/>
      <c r="Q64" s="96">
        <v>0.56000000000000005</v>
      </c>
      <c r="R64" s="96">
        <v>182.75228240725392</v>
      </c>
      <c r="S64" s="23"/>
    </row>
    <row r="65" spans="16:19" s="14" customFormat="1" x14ac:dyDescent="0.35">
      <c r="P65" s="22"/>
      <c r="Q65" s="68">
        <v>0.57000000000000006</v>
      </c>
      <c r="R65" s="68">
        <v>183.21274649182891</v>
      </c>
      <c r="S65" s="23"/>
    </row>
    <row r="66" spans="16:19" s="14" customFormat="1" x14ac:dyDescent="0.35">
      <c r="P66" s="22"/>
      <c r="Q66" s="96">
        <v>0.57999999999999996</v>
      </c>
      <c r="R66" s="96">
        <v>183.7594439740152</v>
      </c>
      <c r="S66" s="23"/>
    </row>
    <row r="67" spans="16:19" s="14" customFormat="1" x14ac:dyDescent="0.35">
      <c r="P67" s="22"/>
      <c r="Q67" s="68">
        <v>0.59</v>
      </c>
      <c r="R67" s="68">
        <v>184.41400767497038</v>
      </c>
      <c r="S67" s="23"/>
    </row>
    <row r="68" spans="16:19" s="14" customFormat="1" x14ac:dyDescent="0.35">
      <c r="P68" s="22"/>
      <c r="Q68" s="96">
        <v>0.6</v>
      </c>
      <c r="R68" s="96">
        <v>185.19807041585224</v>
      </c>
      <c r="S68" s="23"/>
    </row>
    <row r="69" spans="16:19" s="14" customFormat="1" x14ac:dyDescent="0.35">
      <c r="P69" s="22"/>
      <c r="Q69" s="68">
        <v>0.61</v>
      </c>
      <c r="R69" s="68">
        <v>186.13514552030836</v>
      </c>
      <c r="S69" s="23"/>
    </row>
    <row r="70" spans="16:19" s="14" customFormat="1" x14ac:dyDescent="0.35">
      <c r="P70" s="22"/>
      <c r="Q70" s="96">
        <v>0.62</v>
      </c>
      <c r="R70" s="96">
        <v>187.36048357996816</v>
      </c>
      <c r="S70" s="23"/>
    </row>
    <row r="71" spans="16:19" s="14" customFormat="1" x14ac:dyDescent="0.35">
      <c r="P71" s="22"/>
      <c r="Q71" s="68">
        <v>0.63</v>
      </c>
      <c r="R71" s="68">
        <v>188.85655803142134</v>
      </c>
      <c r="S71" s="23"/>
    </row>
    <row r="72" spans="16:19" s="14" customFormat="1" x14ac:dyDescent="0.35">
      <c r="P72" s="22"/>
      <c r="Q72" s="96">
        <v>0.64</v>
      </c>
      <c r="R72" s="96">
        <v>190.49593275398163</v>
      </c>
      <c r="S72" s="23"/>
    </row>
    <row r="73" spans="16:19" s="14" customFormat="1" x14ac:dyDescent="0.35">
      <c r="P73" s="22"/>
      <c r="Q73" s="68">
        <v>0.65</v>
      </c>
      <c r="R73" s="68">
        <v>192.10677113969894</v>
      </c>
      <c r="S73" s="23"/>
    </row>
    <row r="74" spans="16:19" s="14" customFormat="1" x14ac:dyDescent="0.35">
      <c r="P74" s="22"/>
      <c r="Q74" s="96">
        <v>0.66</v>
      </c>
      <c r="R74" s="96">
        <v>193.35030090305716</v>
      </c>
      <c r="S74" s="23"/>
    </row>
    <row r="75" spans="16:19" s="14" customFormat="1" x14ac:dyDescent="0.35">
      <c r="P75" s="22"/>
      <c r="Q75" s="68">
        <v>0.67</v>
      </c>
      <c r="R75" s="68">
        <v>194.9592082005388</v>
      </c>
      <c r="S75" s="23"/>
    </row>
    <row r="76" spans="16:19" s="14" customFormat="1" x14ac:dyDescent="0.35">
      <c r="P76" s="22"/>
      <c r="Q76" s="96">
        <v>0.68</v>
      </c>
      <c r="R76" s="96">
        <v>198.30932873673643</v>
      </c>
      <c r="S76" s="23"/>
    </row>
    <row r="77" spans="16:19" s="14" customFormat="1" x14ac:dyDescent="0.35">
      <c r="P77" s="22"/>
      <c r="Q77" s="68">
        <v>0.69000000000000006</v>
      </c>
      <c r="R77" s="68">
        <v>217.70228975684509</v>
      </c>
      <c r="S77" s="23"/>
    </row>
    <row r="78" spans="16:19" s="14" customFormat="1" x14ac:dyDescent="0.35">
      <c r="P78" s="22"/>
      <c r="Q78" s="96">
        <v>0.70000000000000007</v>
      </c>
      <c r="R78" s="96">
        <v>220.50772836732673</v>
      </c>
      <c r="S78" s="23"/>
    </row>
    <row r="79" spans="16:19" s="14" customFormat="1" x14ac:dyDescent="0.35">
      <c r="P79" s="22"/>
      <c r="Q79" s="68">
        <v>0.71</v>
      </c>
      <c r="R79" s="68">
        <v>223.63586783233865</v>
      </c>
      <c r="S79" s="23"/>
    </row>
    <row r="80" spans="16:19" s="14" customFormat="1" x14ac:dyDescent="0.35">
      <c r="P80" s="22"/>
      <c r="Q80" s="96">
        <v>0.72</v>
      </c>
      <c r="R80" s="96">
        <v>227.48954272511619</v>
      </c>
      <c r="S80" s="23"/>
    </row>
    <row r="81" spans="16:19" s="14" customFormat="1" x14ac:dyDescent="0.35">
      <c r="P81" s="22"/>
      <c r="Q81" s="68">
        <v>0.73</v>
      </c>
      <c r="R81" s="68">
        <v>231.70407731993535</v>
      </c>
      <c r="S81" s="23"/>
    </row>
    <row r="82" spans="16:19" s="14" customFormat="1" x14ac:dyDescent="0.35">
      <c r="P82" s="22"/>
      <c r="Q82" s="96">
        <v>0.74</v>
      </c>
      <c r="R82" s="96">
        <v>236.32425849246584</v>
      </c>
      <c r="S82" s="23"/>
    </row>
    <row r="83" spans="16:19" s="14" customFormat="1" x14ac:dyDescent="0.35">
      <c r="P83" s="22"/>
      <c r="Q83" s="68">
        <v>0.75</v>
      </c>
      <c r="R83" s="68">
        <v>241.4168379793675</v>
      </c>
      <c r="S83" s="23"/>
    </row>
    <row r="84" spans="16:19" s="14" customFormat="1" x14ac:dyDescent="0.35">
      <c r="P84" s="22"/>
      <c r="Q84" s="96">
        <v>0.76</v>
      </c>
      <c r="R84" s="96">
        <v>247.07650220347278</v>
      </c>
      <c r="S84" s="23"/>
    </row>
    <row r="85" spans="16:19" s="14" customFormat="1" x14ac:dyDescent="0.35">
      <c r="P85" s="22"/>
      <c r="Q85" s="68">
        <v>0.77</v>
      </c>
      <c r="R85" s="68">
        <v>253.34355870649782</v>
      </c>
      <c r="S85" s="23"/>
    </row>
    <row r="86" spans="16:19" s="14" customFormat="1" x14ac:dyDescent="0.35">
      <c r="P86" s="22"/>
      <c r="Q86" s="96">
        <v>0.78</v>
      </c>
      <c r="R86" s="96">
        <v>260.33242413214907</v>
      </c>
      <c r="S86" s="23"/>
    </row>
    <row r="87" spans="16:19" s="14" customFormat="1" x14ac:dyDescent="0.35">
      <c r="P87" s="22"/>
      <c r="Q87" s="68">
        <v>0.79</v>
      </c>
      <c r="R87" s="68">
        <v>268.21756529451454</v>
      </c>
      <c r="S87" s="23"/>
    </row>
    <row r="88" spans="16:19" s="14" customFormat="1" x14ac:dyDescent="0.35">
      <c r="P88" s="22"/>
      <c r="Q88" s="96">
        <v>0.8</v>
      </c>
      <c r="R88" s="96">
        <v>277.12873805140066</v>
      </c>
      <c r="S88" s="23"/>
    </row>
    <row r="89" spans="16:19" s="14" customFormat="1" x14ac:dyDescent="0.35">
      <c r="P89" s="22"/>
      <c r="Q89" s="68">
        <v>0.81</v>
      </c>
      <c r="R89" s="68">
        <v>287.27339591257328</v>
      </c>
      <c r="S89" s="23"/>
    </row>
    <row r="90" spans="16:19" s="14" customFormat="1" x14ac:dyDescent="0.35">
      <c r="P90" s="22"/>
      <c r="Q90" s="96">
        <v>0.82000000000000006</v>
      </c>
      <c r="R90" s="96">
        <v>298.89267253583495</v>
      </c>
      <c r="S90" s="23"/>
    </row>
    <row r="91" spans="16:19" s="14" customFormat="1" x14ac:dyDescent="0.35">
      <c r="P91" s="22"/>
      <c r="Q91" s="68">
        <v>0.83000000000000007</v>
      </c>
      <c r="R91" s="68">
        <v>312.05013204626567</v>
      </c>
      <c r="S91" s="23"/>
    </row>
    <row r="92" spans="16:19" s="14" customFormat="1" x14ac:dyDescent="0.35">
      <c r="P92" s="22"/>
      <c r="Q92" s="96">
        <v>0.84</v>
      </c>
      <c r="R92" s="96">
        <v>325.45882152463628</v>
      </c>
      <c r="S92" s="23"/>
    </row>
    <row r="93" spans="16:19" s="14" customFormat="1" x14ac:dyDescent="0.35">
      <c r="P93" s="22"/>
      <c r="Q93" s="68">
        <v>0.85</v>
      </c>
      <c r="R93" s="68">
        <v>338.09672767555202</v>
      </c>
      <c r="S93" s="23"/>
    </row>
    <row r="94" spans="16:19" s="14" customFormat="1" x14ac:dyDescent="0.35">
      <c r="P94" s="22"/>
      <c r="Q94" s="96">
        <v>0.86</v>
      </c>
      <c r="R94" s="96">
        <v>350.09909454651489</v>
      </c>
      <c r="S94" s="23"/>
    </row>
    <row r="95" spans="16:19" s="14" customFormat="1" x14ac:dyDescent="0.35">
      <c r="P95" s="22"/>
      <c r="Q95" s="68">
        <v>0.87</v>
      </c>
      <c r="R95" s="68">
        <v>362.00103011172706</v>
      </c>
      <c r="S95" s="23"/>
    </row>
    <row r="96" spans="16:19" s="14" customFormat="1" x14ac:dyDescent="0.35">
      <c r="P96" s="22"/>
      <c r="Q96" s="96">
        <v>0.88</v>
      </c>
      <c r="R96" s="96">
        <v>374.09694708676307</v>
      </c>
      <c r="S96" s="23"/>
    </row>
    <row r="97" spans="16:19" s="14" customFormat="1" x14ac:dyDescent="0.35">
      <c r="P97" s="22"/>
      <c r="Q97" s="68">
        <v>0.89</v>
      </c>
      <c r="R97" s="68">
        <v>386.68536532891926</v>
      </c>
      <c r="S97" s="23"/>
    </row>
    <row r="98" spans="16:19" s="14" customFormat="1" x14ac:dyDescent="0.35">
      <c r="P98" s="22"/>
      <c r="Q98" s="96">
        <v>0.9</v>
      </c>
      <c r="R98" s="96">
        <v>400.06709165919096</v>
      </c>
      <c r="S98" s="23"/>
    </row>
    <row r="99" spans="16:19" s="14" customFormat="1" x14ac:dyDescent="0.35">
      <c r="P99" s="22"/>
      <c r="Q99" s="68">
        <v>0.91</v>
      </c>
      <c r="R99" s="68">
        <v>414.73884804721371</v>
      </c>
      <c r="S99" s="23"/>
    </row>
    <row r="100" spans="16:19" s="14" customFormat="1" x14ac:dyDescent="0.35">
      <c r="P100" s="22"/>
      <c r="Q100" s="96">
        <v>0.92</v>
      </c>
      <c r="R100" s="96">
        <v>431.39953555179778</v>
      </c>
      <c r="S100" s="23"/>
    </row>
    <row r="101" spans="16:19" s="14" customFormat="1" x14ac:dyDescent="0.35">
      <c r="P101" s="22"/>
      <c r="Q101" s="68">
        <v>0.93</v>
      </c>
      <c r="R101" s="68">
        <v>451.78510340563969</v>
      </c>
      <c r="S101" s="23"/>
    </row>
    <row r="102" spans="16:19" s="14" customFormat="1" x14ac:dyDescent="0.35">
      <c r="P102" s="22"/>
      <c r="Q102" s="96">
        <v>0.94000000000000006</v>
      </c>
      <c r="R102" s="96">
        <v>481.87283570754335</v>
      </c>
      <c r="S102" s="23"/>
    </row>
    <row r="103" spans="16:19" s="14" customFormat="1" x14ac:dyDescent="0.35">
      <c r="P103" s="22"/>
      <c r="Q103" s="68">
        <v>0.95000000000000007</v>
      </c>
      <c r="R103" s="68">
        <v>610.42923940836101</v>
      </c>
      <c r="S103" s="23"/>
    </row>
    <row r="104" spans="16:19" s="14" customFormat="1" x14ac:dyDescent="0.35">
      <c r="P104" s="22"/>
      <c r="Q104" s="96">
        <v>0.96</v>
      </c>
      <c r="R104" s="96">
        <v>615.77004279202549</v>
      </c>
      <c r="S104" s="23"/>
    </row>
    <row r="105" spans="16:19" s="14" customFormat="1" x14ac:dyDescent="0.35">
      <c r="P105" s="22"/>
      <c r="Q105" s="68">
        <v>0.97</v>
      </c>
      <c r="R105" s="68">
        <v>620.81032431686003</v>
      </c>
      <c r="S105" s="23"/>
    </row>
    <row r="106" spans="16:19" s="14" customFormat="1" x14ac:dyDescent="0.35">
      <c r="P106" s="22"/>
      <c r="Q106" s="96">
        <v>0.98</v>
      </c>
      <c r="R106" s="96">
        <v>651.9972156214219</v>
      </c>
      <c r="S106" s="23"/>
    </row>
    <row r="107" spans="16:19" s="14" customFormat="1" x14ac:dyDescent="0.35">
      <c r="P107" s="22"/>
      <c r="Q107" s="68">
        <v>0.99</v>
      </c>
      <c r="R107" s="68">
        <v>659.10328948788492</v>
      </c>
      <c r="S107" s="23"/>
    </row>
    <row r="108" spans="16:19" s="14" customFormat="1" x14ac:dyDescent="0.35">
      <c r="P108" s="24"/>
      <c r="Q108" s="25"/>
      <c r="R108" s="25"/>
      <c r="S108" s="26"/>
    </row>
    <row r="109" spans="16:19" s="14" customFormat="1" x14ac:dyDescent="0.35"/>
    <row r="110" spans="16:19" s="14" customFormat="1" x14ac:dyDescent="0.35"/>
    <row r="111" spans="16:19" s="14" customFormat="1" x14ac:dyDescent="0.35"/>
    <row r="112" spans="16:19" s="14" customFormat="1" x14ac:dyDescent="0.35"/>
    <row r="113" s="14" customFormat="1" x14ac:dyDescent="0.35"/>
    <row r="114" s="14" customFormat="1" x14ac:dyDescent="0.35"/>
    <row r="115" s="14" customFormat="1" x14ac:dyDescent="0.35"/>
    <row r="116" s="14" customFormat="1" x14ac:dyDescent="0.35"/>
    <row r="117" s="14" customFormat="1" x14ac:dyDescent="0.35"/>
    <row r="118" s="14" customFormat="1" x14ac:dyDescent="0.35"/>
    <row r="119" s="14" customFormat="1" x14ac:dyDescent="0.35"/>
    <row r="120" s="14" customFormat="1" x14ac:dyDescent="0.35"/>
    <row r="121" s="14" customFormat="1" x14ac:dyDescent="0.35"/>
    <row r="122" s="14" customFormat="1" x14ac:dyDescent="0.35"/>
    <row r="123" s="14" customFormat="1" x14ac:dyDescent="0.35"/>
    <row r="124" s="14" customFormat="1" x14ac:dyDescent="0.35"/>
    <row r="125" s="14" customFormat="1" x14ac:dyDescent="0.35"/>
    <row r="126" s="14" customFormat="1" x14ac:dyDescent="0.35"/>
    <row r="127" s="14" customFormat="1" x14ac:dyDescent="0.35"/>
    <row r="128" s="14" customFormat="1" x14ac:dyDescent="0.35"/>
    <row r="129" spans="18:18" s="14" customFormat="1" x14ac:dyDescent="0.35"/>
    <row r="130" spans="18:18" s="14" customFormat="1" x14ac:dyDescent="0.35"/>
    <row r="131" spans="18:18" s="14" customFormat="1" x14ac:dyDescent="0.35">
      <c r="R131" s="19"/>
    </row>
    <row r="132" spans="18:18" s="14" customFormat="1" x14ac:dyDescent="0.35"/>
    <row r="133" spans="18:18" s="14" customFormat="1" x14ac:dyDescent="0.35"/>
    <row r="134" spans="18:18" s="14" customFormat="1" x14ac:dyDescent="0.35"/>
    <row r="135" spans="18:18" s="14" customFormat="1" x14ac:dyDescent="0.35"/>
    <row r="136" spans="18:18" s="14" customFormat="1" x14ac:dyDescent="0.35"/>
    <row r="137" spans="18:18" s="14" customFormat="1" x14ac:dyDescent="0.35"/>
    <row r="138" spans="18:18" s="14" customFormat="1" x14ac:dyDescent="0.35"/>
    <row r="139" spans="18:18" s="14" customFormat="1" x14ac:dyDescent="0.35"/>
    <row r="140" spans="18:18" s="14" customFormat="1" x14ac:dyDescent="0.35"/>
    <row r="141" spans="18:18" s="14" customFormat="1" x14ac:dyDescent="0.35"/>
    <row r="142" spans="18:18" s="14" customFormat="1" x14ac:dyDescent="0.35"/>
    <row r="143" spans="18:18" s="14" customFormat="1" x14ac:dyDescent="0.35"/>
    <row r="144" spans="18:18" s="14" customFormat="1" x14ac:dyDescent="0.35"/>
    <row r="145" s="14" customFormat="1" x14ac:dyDescent="0.35"/>
    <row r="146" s="14" customFormat="1" x14ac:dyDescent="0.35"/>
    <row r="147" s="14" customFormat="1" x14ac:dyDescent="0.35"/>
    <row r="148" s="14" customFormat="1" x14ac:dyDescent="0.35"/>
    <row r="149" s="14" customFormat="1" x14ac:dyDescent="0.35"/>
    <row r="150" s="14" customFormat="1" x14ac:dyDescent="0.35"/>
    <row r="151" s="14" customFormat="1" x14ac:dyDescent="0.35"/>
    <row r="152" s="14" customFormat="1" x14ac:dyDescent="0.35"/>
    <row r="153" s="14" customFormat="1" x14ac:dyDescent="0.35"/>
    <row r="154" s="14" customFormat="1" x14ac:dyDescent="0.35"/>
    <row r="155" s="14" customFormat="1" x14ac:dyDescent="0.35"/>
    <row r="156" s="14" customFormat="1" x14ac:dyDescent="0.35"/>
    <row r="157" s="14" customFormat="1" x14ac:dyDescent="0.35"/>
    <row r="158" s="14" customFormat="1" x14ac:dyDescent="0.35"/>
    <row r="159" s="14" customFormat="1" x14ac:dyDescent="0.35"/>
    <row r="160" s="14" customFormat="1" x14ac:dyDescent="0.35"/>
    <row r="161" s="14" customFormat="1" x14ac:dyDescent="0.35"/>
    <row r="162" s="14" customFormat="1" x14ac:dyDescent="0.35"/>
    <row r="163" s="14" customFormat="1" x14ac:dyDescent="0.35"/>
    <row r="164" s="14" customFormat="1" x14ac:dyDescent="0.35"/>
    <row r="165" s="14" customFormat="1" x14ac:dyDescent="0.35"/>
    <row r="166" s="14" customFormat="1" x14ac:dyDescent="0.35"/>
    <row r="167" s="14" customFormat="1" x14ac:dyDescent="0.35"/>
    <row r="168" s="14" customFormat="1" x14ac:dyDescent="0.35"/>
    <row r="169" s="14" customFormat="1" x14ac:dyDescent="0.35"/>
    <row r="170" s="14" customFormat="1" x14ac:dyDescent="0.35"/>
    <row r="171" s="14" customFormat="1" x14ac:dyDescent="0.35"/>
    <row r="172" s="14" customFormat="1" x14ac:dyDescent="0.35"/>
    <row r="173" s="14" customFormat="1" x14ac:dyDescent="0.35"/>
    <row r="174" s="14" customFormat="1" x14ac:dyDescent="0.35"/>
    <row r="175" s="14" customFormat="1" x14ac:dyDescent="0.35"/>
    <row r="176" s="14" customFormat="1" x14ac:dyDescent="0.35"/>
    <row r="177" s="14" customFormat="1" x14ac:dyDescent="0.35"/>
    <row r="178" s="14" customFormat="1" x14ac:dyDescent="0.35"/>
    <row r="179" s="14" customFormat="1" x14ac:dyDescent="0.35"/>
    <row r="180" s="14" customFormat="1" x14ac:dyDescent="0.35"/>
    <row r="181" s="14" customFormat="1" x14ac:dyDescent="0.35"/>
    <row r="182" s="14" customFormat="1" x14ac:dyDescent="0.35"/>
    <row r="183" s="14" customFormat="1" x14ac:dyDescent="0.35"/>
    <row r="184" s="14" customFormat="1" x14ac:dyDescent="0.35"/>
    <row r="185" s="14" customFormat="1" x14ac:dyDescent="0.35"/>
    <row r="186" s="14" customFormat="1" x14ac:dyDescent="0.35"/>
    <row r="187" s="14" customFormat="1" x14ac:dyDescent="0.35"/>
    <row r="188" s="14" customFormat="1" x14ac:dyDescent="0.35"/>
    <row r="189" s="14" customFormat="1" x14ac:dyDescent="0.35"/>
    <row r="190" s="14" customFormat="1" x14ac:dyDescent="0.35"/>
    <row r="191" s="14" customFormat="1" x14ac:dyDescent="0.35"/>
    <row r="192" s="14" customFormat="1" x14ac:dyDescent="0.35"/>
    <row r="193" s="14" customFormat="1" x14ac:dyDescent="0.35"/>
    <row r="194" s="14" customFormat="1" x14ac:dyDescent="0.35"/>
    <row r="195" s="14" customFormat="1" x14ac:dyDescent="0.35"/>
    <row r="196" s="14" customFormat="1" x14ac:dyDescent="0.35"/>
    <row r="197" s="14" customFormat="1" x14ac:dyDescent="0.35"/>
    <row r="198" s="14" customFormat="1" x14ac:dyDescent="0.35"/>
    <row r="199" s="14" customFormat="1" x14ac:dyDescent="0.35"/>
    <row r="200" s="14" customFormat="1" x14ac:dyDescent="0.35"/>
    <row r="201" s="14" customFormat="1" x14ac:dyDescent="0.35"/>
    <row r="202" s="14" customFormat="1" x14ac:dyDescent="0.35"/>
    <row r="203" s="14" customFormat="1" x14ac:dyDescent="0.35"/>
    <row r="204" s="14" customFormat="1" x14ac:dyDescent="0.35"/>
    <row r="205" s="14" customFormat="1" x14ac:dyDescent="0.35"/>
    <row r="206" s="14" customFormat="1" x14ac:dyDescent="0.35"/>
    <row r="207" s="14" customFormat="1" x14ac:dyDescent="0.35"/>
    <row r="208" s="14" customFormat="1" x14ac:dyDescent="0.35"/>
    <row r="209" spans="2:19" s="14" customFormat="1" x14ac:dyDescent="0.35"/>
    <row r="210" spans="2:19" s="14" customFormat="1" x14ac:dyDescent="0.35"/>
    <row r="211" spans="2:19" s="14" customFormat="1" x14ac:dyDescent="0.35"/>
    <row r="212" spans="2:19" s="14" customFormat="1" x14ac:dyDescent="0.35"/>
    <row r="213" spans="2:19" s="14" customFormat="1" x14ac:dyDescent="0.35"/>
    <row r="214" spans="2:19" s="14" customFormat="1" x14ac:dyDescent="0.35"/>
    <row r="215" spans="2:19" s="14" customFormat="1" x14ac:dyDescent="0.35"/>
    <row r="216" spans="2:19" s="14" customFormat="1" x14ac:dyDescent="0.35"/>
    <row r="217" spans="2:19" s="14" customFormat="1" x14ac:dyDescent="0.35"/>
    <row r="218" spans="2:19" s="14" customFormat="1" x14ac:dyDescent="0.35"/>
    <row r="219" spans="2:19" s="14" customFormat="1" x14ac:dyDescent="0.35"/>
    <row r="220" spans="2:19" s="14" customFormat="1" x14ac:dyDescent="0.35"/>
    <row r="221" spans="2:19" s="14" customFormat="1" x14ac:dyDescent="0.35"/>
    <row r="222" spans="2:19" s="14" customFormat="1" x14ac:dyDescent="0.35"/>
    <row r="223" spans="2:19" x14ac:dyDescent="0.3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3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3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35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35"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</row>
    <row r="228" spans="2:19" x14ac:dyDescent="0.35">
      <c r="G228" s="14"/>
      <c r="H228" s="14"/>
      <c r="O228" s="14"/>
      <c r="P228" s="14"/>
      <c r="Q228" s="14"/>
      <c r="R228" s="14"/>
      <c r="S228" s="14"/>
    </row>
    <row r="229" spans="2:19" x14ac:dyDescent="0.35">
      <c r="G229" s="14"/>
      <c r="H229" s="14"/>
      <c r="O229" s="14"/>
      <c r="P229" s="14"/>
      <c r="Q229" s="14"/>
      <c r="R229" s="14"/>
      <c r="S229" s="14"/>
    </row>
    <row r="230" spans="2:19" x14ac:dyDescent="0.35">
      <c r="G230" s="14"/>
      <c r="O230" s="14"/>
      <c r="P230" s="14"/>
      <c r="Q230" s="14"/>
      <c r="R230" s="14"/>
      <c r="S230" s="14"/>
    </row>
    <row r="231" spans="2:19" x14ac:dyDescent="0.35">
      <c r="G231" s="14"/>
      <c r="O231" s="14"/>
      <c r="P231" s="14"/>
      <c r="Q231" s="14"/>
      <c r="R231" s="14"/>
      <c r="S231" s="14"/>
    </row>
    <row r="232" spans="2:19" x14ac:dyDescent="0.35">
      <c r="G232" s="14"/>
      <c r="O232" s="14"/>
      <c r="P232" s="14"/>
      <c r="Q232" s="14"/>
      <c r="R232" s="14"/>
      <c r="S232" s="14"/>
    </row>
    <row r="233" spans="2:19" x14ac:dyDescent="0.35">
      <c r="O233" s="14"/>
      <c r="P233" s="14"/>
      <c r="Q233" s="14"/>
      <c r="R233" s="14"/>
      <c r="S233" s="14"/>
    </row>
    <row r="234" spans="2:19" x14ac:dyDescent="0.35">
      <c r="O234" s="14"/>
      <c r="P234" s="14"/>
      <c r="Q234" s="14"/>
      <c r="R234" s="14"/>
      <c r="S234" s="14"/>
    </row>
    <row r="235" spans="2:19" x14ac:dyDescent="0.35">
      <c r="P235" s="14"/>
      <c r="Q235" s="14"/>
      <c r="R235" s="14"/>
      <c r="S235" s="14"/>
    </row>
    <row r="236" spans="2:19" x14ac:dyDescent="0.35">
      <c r="P236" s="14"/>
      <c r="Q236" s="14"/>
      <c r="R236" s="14"/>
      <c r="S236" s="14"/>
    </row>
    <row r="237" spans="2:19" x14ac:dyDescent="0.35">
      <c r="P237" s="14"/>
      <c r="Q237" s="14"/>
      <c r="R237" s="14"/>
      <c r="S237" s="14"/>
    </row>
    <row r="238" spans="2:19" x14ac:dyDescent="0.35">
      <c r="P238" s="14"/>
      <c r="Q238" s="14"/>
      <c r="R238" s="14"/>
      <c r="S238" s="14"/>
    </row>
    <row r="239" spans="2:19" x14ac:dyDescent="0.35">
      <c r="P239" s="14"/>
      <c r="Q239" s="14"/>
      <c r="R239" s="14"/>
      <c r="S239" s="14"/>
    </row>
    <row r="240" spans="2:19" x14ac:dyDescent="0.35">
      <c r="P240" s="14"/>
      <c r="Q240" s="14"/>
      <c r="R240" s="14"/>
      <c r="S240" s="14"/>
    </row>
    <row r="241" spans="16:19" x14ac:dyDescent="0.35">
      <c r="P241" s="14"/>
      <c r="Q241" s="14"/>
      <c r="R241" s="14"/>
      <c r="S241" s="14"/>
    </row>
    <row r="242" spans="16:19" x14ac:dyDescent="0.35">
      <c r="P242" s="14"/>
      <c r="Q242" s="14"/>
      <c r="R242" s="14"/>
      <c r="S242" s="14"/>
    </row>
    <row r="243" spans="16:19" x14ac:dyDescent="0.35">
      <c r="P243" s="14"/>
      <c r="Q243" s="14"/>
      <c r="R243" s="14"/>
      <c r="S243" s="14"/>
    </row>
    <row r="244" spans="16:19" x14ac:dyDescent="0.35">
      <c r="P244" s="14"/>
      <c r="Q244" s="14"/>
      <c r="R244" s="14"/>
      <c r="S244" s="14"/>
    </row>
    <row r="245" spans="16:19" x14ac:dyDescent="0.35">
      <c r="P245" s="14"/>
      <c r="Q245" s="14"/>
      <c r="R245" s="14"/>
      <c r="S245" s="14"/>
    </row>
    <row r="246" spans="16:19" x14ac:dyDescent="0.35">
      <c r="P246" s="14"/>
      <c r="Q246" s="14"/>
      <c r="R246" s="14"/>
      <c r="S246" s="14"/>
    </row>
    <row r="247" spans="16:19" x14ac:dyDescent="0.35">
      <c r="P247" s="14"/>
      <c r="Q247" s="14"/>
      <c r="R247" s="14"/>
      <c r="S247" s="14"/>
    </row>
    <row r="248" spans="16:19" x14ac:dyDescent="0.35">
      <c r="P248" s="14"/>
      <c r="Q248" s="14"/>
      <c r="R248" s="14"/>
      <c r="S248" s="14"/>
    </row>
    <row r="249" spans="16:19" x14ac:dyDescent="0.35">
      <c r="P249" s="14"/>
      <c r="Q249" s="14"/>
      <c r="R249" s="14"/>
      <c r="S249" s="14"/>
    </row>
    <row r="250" spans="16:19" x14ac:dyDescent="0.35">
      <c r="P250" s="14"/>
      <c r="Q250" s="14"/>
      <c r="R250" s="14"/>
      <c r="S250" s="14"/>
    </row>
    <row r="251" spans="16:19" x14ac:dyDescent="0.35">
      <c r="P251" s="14"/>
      <c r="Q251" s="14"/>
      <c r="R251" s="14"/>
      <c r="S251" s="14"/>
    </row>
    <row r="252" spans="16:19" x14ac:dyDescent="0.35">
      <c r="P252" s="14"/>
      <c r="Q252" s="14"/>
      <c r="R252" s="14"/>
      <c r="S252" s="14"/>
    </row>
    <row r="253" spans="16:19" x14ac:dyDescent="0.35">
      <c r="P253" s="14"/>
      <c r="Q253" s="14"/>
      <c r="R253" s="14"/>
      <c r="S253" s="14"/>
    </row>
    <row r="254" spans="16:19" x14ac:dyDescent="0.35">
      <c r="P254" s="14"/>
      <c r="Q254" s="14"/>
      <c r="R254" s="14"/>
      <c r="S254" s="14"/>
    </row>
    <row r="255" spans="16:19" x14ac:dyDescent="0.35">
      <c r="P255" s="14"/>
      <c r="Q255" s="14"/>
      <c r="R255" s="14"/>
      <c r="S255" s="14"/>
    </row>
    <row r="256" spans="16:19" x14ac:dyDescent="0.35">
      <c r="P256" s="14"/>
      <c r="Q256" s="14"/>
      <c r="R256" s="14"/>
      <c r="S256" s="14"/>
    </row>
    <row r="257" spans="16:19" x14ac:dyDescent="0.35">
      <c r="P257" s="14"/>
      <c r="Q257" s="14"/>
      <c r="R257" s="14"/>
      <c r="S257" s="14"/>
    </row>
    <row r="258" spans="16:19" x14ac:dyDescent="0.35">
      <c r="P258" s="14"/>
      <c r="Q258" s="14"/>
      <c r="R258" s="14"/>
      <c r="S258" s="14"/>
    </row>
    <row r="259" spans="16:19" x14ac:dyDescent="0.35">
      <c r="P259" s="14"/>
      <c r="Q259" s="14"/>
      <c r="R259" s="14"/>
      <c r="S259" s="14"/>
    </row>
    <row r="260" spans="16:19" x14ac:dyDescent="0.35">
      <c r="P260" s="14"/>
      <c r="Q260" s="14"/>
      <c r="R260" s="14"/>
      <c r="S260" s="14"/>
    </row>
    <row r="261" spans="16:19" x14ac:dyDescent="0.35">
      <c r="P261" s="14"/>
      <c r="Q261" s="14"/>
      <c r="R261" s="14"/>
      <c r="S261" s="14"/>
    </row>
    <row r="262" spans="16:19" x14ac:dyDescent="0.35">
      <c r="P262" s="14"/>
      <c r="Q262" s="14"/>
      <c r="R262" s="14"/>
      <c r="S262" s="14"/>
    </row>
    <row r="263" spans="16:19" x14ac:dyDescent="0.35">
      <c r="P263" s="14"/>
      <c r="Q263" s="14"/>
      <c r="R263" s="14"/>
      <c r="S263" s="14"/>
    </row>
    <row r="264" spans="16:19" x14ac:dyDescent="0.35">
      <c r="P264" s="14"/>
      <c r="Q264" s="14"/>
      <c r="R264" s="14"/>
      <c r="S264" s="14"/>
    </row>
    <row r="265" spans="16:19" x14ac:dyDescent="0.35">
      <c r="P265" s="14"/>
      <c r="Q265" s="14"/>
      <c r="R265" s="14"/>
      <c r="S265" s="14"/>
    </row>
    <row r="266" spans="16:19" x14ac:dyDescent="0.35">
      <c r="P266" s="14"/>
      <c r="Q266" s="14"/>
      <c r="R266" s="14"/>
      <c r="S266" s="14"/>
    </row>
    <row r="267" spans="16:19" x14ac:dyDescent="0.35">
      <c r="P267" s="14"/>
      <c r="Q267" s="14"/>
      <c r="R267" s="14"/>
      <c r="S267" s="14"/>
    </row>
    <row r="268" spans="16:19" x14ac:dyDescent="0.35">
      <c r="P268" s="14"/>
      <c r="Q268" s="14"/>
      <c r="R268" s="14"/>
      <c r="S268" s="14"/>
    </row>
    <row r="269" spans="16:19" x14ac:dyDescent="0.35">
      <c r="P269" s="14"/>
      <c r="Q269" s="14"/>
      <c r="R269" s="14"/>
      <c r="S269" s="14"/>
    </row>
    <row r="270" spans="16:19" x14ac:dyDescent="0.35">
      <c r="P270" s="14"/>
      <c r="Q270" s="14"/>
      <c r="R270" s="14"/>
      <c r="S270" s="14"/>
    </row>
    <row r="271" spans="16:19" x14ac:dyDescent="0.35">
      <c r="P271" s="14"/>
      <c r="Q271" s="14"/>
      <c r="R271" s="14"/>
      <c r="S271" s="14"/>
    </row>
    <row r="272" spans="16:19" x14ac:dyDescent="0.35">
      <c r="P272" s="14"/>
      <c r="Q272" s="14"/>
      <c r="R272" s="14"/>
      <c r="S272" s="14"/>
    </row>
    <row r="273" spans="16:19" x14ac:dyDescent="0.35">
      <c r="P273" s="14"/>
      <c r="Q273" s="14"/>
      <c r="R273" s="14"/>
      <c r="S273" s="14"/>
    </row>
    <row r="274" spans="16:19" x14ac:dyDescent="0.35">
      <c r="P274" s="14"/>
      <c r="Q274" s="14"/>
      <c r="R274" s="14"/>
      <c r="S274" s="14"/>
    </row>
    <row r="275" spans="16:19" x14ac:dyDescent="0.35">
      <c r="P275" s="14"/>
      <c r="Q275" s="14"/>
      <c r="R275" s="14"/>
      <c r="S275" s="14"/>
    </row>
    <row r="276" spans="16:19" x14ac:dyDescent="0.35">
      <c r="P276" s="14"/>
      <c r="Q276" s="14"/>
      <c r="R276" s="14"/>
      <c r="S276" s="14"/>
    </row>
    <row r="277" spans="16:19" x14ac:dyDescent="0.35">
      <c r="P277" s="14"/>
      <c r="Q277" s="14"/>
      <c r="R277" s="14"/>
      <c r="S277" s="14"/>
    </row>
    <row r="278" spans="16:19" x14ac:dyDescent="0.35">
      <c r="P278" s="14"/>
      <c r="Q278" s="14"/>
      <c r="R278" s="14"/>
      <c r="S278" s="14"/>
    </row>
    <row r="279" spans="16:19" x14ac:dyDescent="0.35">
      <c r="P279" s="14"/>
      <c r="Q279" s="14"/>
      <c r="R279" s="14"/>
      <c r="S279" s="14"/>
    </row>
    <row r="280" spans="16:19" x14ac:dyDescent="0.35">
      <c r="P280" s="14"/>
      <c r="Q280" s="14"/>
      <c r="R280" s="14"/>
      <c r="S280" s="14"/>
    </row>
    <row r="281" spans="16:19" x14ac:dyDescent="0.35">
      <c r="P281" s="14"/>
      <c r="Q281" s="14"/>
      <c r="R281" s="14"/>
      <c r="S281" s="14"/>
    </row>
    <row r="282" spans="16:19" x14ac:dyDescent="0.35">
      <c r="P282" s="14"/>
      <c r="Q282" s="14"/>
      <c r="R282" s="14"/>
      <c r="S282" s="14"/>
    </row>
    <row r="283" spans="16:19" x14ac:dyDescent="0.35">
      <c r="P283" s="14"/>
      <c r="Q283" s="14"/>
      <c r="R283" s="14"/>
      <c r="S283" s="14"/>
    </row>
    <row r="284" spans="16:19" x14ac:dyDescent="0.35">
      <c r="P284" s="14"/>
      <c r="Q284" s="14"/>
      <c r="R284" s="14"/>
      <c r="S284" s="14"/>
    </row>
    <row r="285" spans="16:19" x14ac:dyDescent="0.35">
      <c r="P285" s="14"/>
      <c r="Q285" s="14"/>
      <c r="R285" s="14"/>
      <c r="S285" s="14"/>
    </row>
    <row r="286" spans="16:19" x14ac:dyDescent="0.35">
      <c r="P286" s="14"/>
      <c r="Q286" s="14"/>
      <c r="R286" s="14"/>
      <c r="S286" s="14"/>
    </row>
    <row r="287" spans="16:19" x14ac:dyDescent="0.35">
      <c r="P287" s="14"/>
      <c r="Q287" s="14"/>
      <c r="R287" s="14"/>
      <c r="S287" s="14"/>
    </row>
    <row r="288" spans="16:19" x14ac:dyDescent="0.35">
      <c r="P288" s="14"/>
      <c r="Q288" s="14"/>
      <c r="R288" s="14"/>
      <c r="S288" s="14"/>
    </row>
    <row r="289" spans="16:19" x14ac:dyDescent="0.35">
      <c r="P289" s="14"/>
      <c r="Q289" s="14"/>
      <c r="R289" s="14"/>
      <c r="S289" s="14"/>
    </row>
    <row r="290" spans="16:19" x14ac:dyDescent="0.35">
      <c r="P290" s="14"/>
      <c r="Q290" s="14"/>
      <c r="R290" s="14"/>
      <c r="S290" s="14"/>
    </row>
    <row r="291" spans="16:19" x14ac:dyDescent="0.35">
      <c r="P291" s="14"/>
      <c r="Q291" s="14"/>
      <c r="R291" s="14"/>
      <c r="S291" s="14"/>
    </row>
    <row r="292" spans="16:19" x14ac:dyDescent="0.35">
      <c r="P292" s="14"/>
      <c r="Q292" s="14"/>
      <c r="R292" s="14"/>
      <c r="S292" s="14"/>
    </row>
    <row r="293" spans="16:19" x14ac:dyDescent="0.35">
      <c r="P293" s="14"/>
      <c r="Q293" s="14"/>
      <c r="R293" s="14"/>
      <c r="S293" s="14"/>
    </row>
    <row r="294" spans="16:19" x14ac:dyDescent="0.35">
      <c r="P294" s="14"/>
      <c r="Q294" s="14"/>
      <c r="R294" s="14"/>
      <c r="S294" s="14"/>
    </row>
    <row r="295" spans="16:19" x14ac:dyDescent="0.35">
      <c r="P295" s="14"/>
      <c r="Q295" s="14"/>
      <c r="R295" s="14"/>
      <c r="S295" s="14"/>
    </row>
    <row r="296" spans="16:19" x14ac:dyDescent="0.35">
      <c r="P296" s="14"/>
      <c r="Q296" s="14"/>
      <c r="R296" s="14"/>
      <c r="S296" s="14"/>
    </row>
    <row r="297" spans="16:19" x14ac:dyDescent="0.35">
      <c r="P297" s="14"/>
      <c r="Q297" s="14"/>
      <c r="R297" s="14"/>
      <c r="S297" s="14"/>
    </row>
    <row r="298" spans="16:19" x14ac:dyDescent="0.35">
      <c r="P298" s="14"/>
      <c r="Q298" s="14"/>
      <c r="R298" s="14"/>
      <c r="S298" s="14"/>
    </row>
    <row r="299" spans="16:19" x14ac:dyDescent="0.35">
      <c r="P299" s="14"/>
      <c r="Q299" s="14"/>
      <c r="R299" s="14"/>
      <c r="S299" s="14"/>
    </row>
    <row r="300" spans="16:19" x14ac:dyDescent="0.35">
      <c r="P300" s="14"/>
      <c r="Q300" s="14"/>
      <c r="R300" s="14"/>
      <c r="S300" s="14"/>
    </row>
    <row r="301" spans="16:19" x14ac:dyDescent="0.35">
      <c r="P301" s="14"/>
      <c r="Q301" s="14"/>
      <c r="R301" s="14"/>
      <c r="S301" s="14"/>
    </row>
    <row r="302" spans="16:19" x14ac:dyDescent="0.35">
      <c r="P302" s="14"/>
      <c r="Q302" s="14"/>
      <c r="R302" s="14"/>
      <c r="S302" s="14"/>
    </row>
    <row r="303" spans="16:19" x14ac:dyDescent="0.35">
      <c r="P303" s="14"/>
      <c r="Q303" s="14"/>
      <c r="R303" s="14"/>
      <c r="S303" s="14"/>
    </row>
    <row r="304" spans="16:19" x14ac:dyDescent="0.35">
      <c r="P304" s="14"/>
      <c r="Q304" s="14"/>
      <c r="R304" s="14"/>
      <c r="S304" s="14"/>
    </row>
    <row r="305" spans="16:19" x14ac:dyDescent="0.35">
      <c r="P305" s="14"/>
      <c r="Q305" s="14"/>
      <c r="R305" s="14"/>
      <c r="S305" s="14"/>
    </row>
    <row r="306" spans="16:19" x14ac:dyDescent="0.35">
      <c r="P306" s="14"/>
      <c r="Q306" s="14"/>
      <c r="R306" s="14"/>
      <c r="S306" s="14"/>
    </row>
    <row r="307" spans="16:19" x14ac:dyDescent="0.35">
      <c r="P307" s="14"/>
      <c r="Q307" s="14"/>
      <c r="R307" s="14"/>
      <c r="S307" s="14"/>
    </row>
    <row r="308" spans="16:19" x14ac:dyDescent="0.35">
      <c r="P308" s="14"/>
      <c r="Q308" s="14"/>
      <c r="R308" s="14"/>
      <c r="S308" s="14"/>
    </row>
    <row r="309" spans="16:19" x14ac:dyDescent="0.35">
      <c r="P309" s="14"/>
      <c r="Q309" s="14"/>
      <c r="R309" s="14"/>
      <c r="S309" s="14"/>
    </row>
    <row r="310" spans="16:19" x14ac:dyDescent="0.35">
      <c r="P310" s="14"/>
      <c r="Q310" s="14"/>
      <c r="R310" s="14"/>
      <c r="S310" s="14"/>
    </row>
    <row r="311" spans="16:19" x14ac:dyDescent="0.35">
      <c r="P311" s="14"/>
      <c r="Q311" s="14"/>
      <c r="R311" s="14"/>
      <c r="S311" s="14"/>
    </row>
    <row r="312" spans="16:19" x14ac:dyDescent="0.35">
      <c r="P312" s="14"/>
      <c r="Q312" s="14"/>
      <c r="R312" s="14"/>
      <c r="S312" s="14"/>
    </row>
    <row r="313" spans="16:19" x14ac:dyDescent="0.35">
      <c r="P313" s="14"/>
      <c r="Q313" s="14"/>
      <c r="R313" s="14"/>
      <c r="S313" s="14"/>
    </row>
    <row r="314" spans="16:19" x14ac:dyDescent="0.35">
      <c r="P314" s="14"/>
      <c r="Q314" s="14"/>
      <c r="R314" s="14"/>
      <c r="S314" s="14"/>
    </row>
    <row r="315" spans="16:19" x14ac:dyDescent="0.35">
      <c r="P315" s="14"/>
      <c r="Q315" s="14"/>
      <c r="R315" s="14"/>
      <c r="S315" s="14"/>
    </row>
    <row r="316" spans="16:19" x14ac:dyDescent="0.35">
      <c r="P316" s="14"/>
      <c r="Q316" s="14"/>
      <c r="R316" s="14"/>
      <c r="S316" s="14"/>
    </row>
    <row r="317" spans="16:19" x14ac:dyDescent="0.35">
      <c r="P317" s="14"/>
      <c r="Q317" s="14"/>
      <c r="R317" s="14"/>
      <c r="S317" s="14"/>
    </row>
    <row r="318" spans="16:19" x14ac:dyDescent="0.35">
      <c r="Q318" s="14"/>
      <c r="R318" s="14"/>
      <c r="S318" s="14"/>
    </row>
    <row r="319" spans="16:19" x14ac:dyDescent="0.35">
      <c r="Q319" s="14"/>
      <c r="R319" s="14"/>
      <c r="S319" s="14"/>
    </row>
    <row r="320" spans="16:19" x14ac:dyDescent="0.35">
      <c r="Q320" s="14"/>
      <c r="R320" s="14"/>
      <c r="S320" s="14"/>
    </row>
  </sheetData>
  <mergeCells count="17">
    <mergeCell ref="H17:I17"/>
    <mergeCell ref="H25:I25"/>
    <mergeCell ref="H33:I33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16FBE139-BEA6-40EE-A702-3DD8033E50B1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374650</xdr:colOff>
                    <xdr:row>0</xdr:row>
                    <xdr:rowOff>177800</xdr:rowOff>
                  </from>
                  <to>
                    <xdr:col>11</xdr:col>
                    <xdr:colOff>533400</xdr:colOff>
                    <xdr:row>0</xdr:row>
                    <xdr:rowOff>679450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311150</xdr:colOff>
                    <xdr:row>0</xdr:row>
                    <xdr:rowOff>196850</xdr:rowOff>
                  </from>
                  <to>
                    <xdr:col>13</xdr:col>
                    <xdr:colOff>330200</xdr:colOff>
                    <xdr:row>0</xdr:row>
                    <xdr:rowOff>673100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08D15-B452-43CB-8FF3-3A628376CFC7}">
  <dimension ref="A1:W320"/>
  <sheetViews>
    <sheetView workbookViewId="0"/>
  </sheetViews>
  <sheetFormatPr defaultRowHeight="14.5" x14ac:dyDescent="0.35"/>
  <cols>
    <col min="2" max="2" width="3.90625" customWidth="1"/>
    <col min="3" max="3" width="21.08984375" customWidth="1"/>
    <col min="4" max="4" width="45.90625" customWidth="1"/>
    <col min="5" max="5" width="7.90625" customWidth="1"/>
    <col min="8" max="8" width="18.54296875" customWidth="1"/>
    <col min="9" max="9" width="15.54296875" customWidth="1"/>
    <col min="10" max="10" width="15" customWidth="1"/>
    <col min="11" max="11" width="11.36328125" customWidth="1"/>
    <col min="13" max="13" width="10.36328125" customWidth="1"/>
    <col min="14" max="14" width="8.36328125" customWidth="1"/>
    <col min="16" max="16" width="5.6328125" customWidth="1"/>
    <col min="17" max="18" width="12.453125" customWidth="1"/>
    <col min="19" max="19" width="5.6328125" customWidth="1"/>
  </cols>
  <sheetData>
    <row r="1" spans="2:23" s="1" customFormat="1" ht="69" customHeight="1" x14ac:dyDescent="0.3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55000000000000004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35"/>
    <row r="4" spans="2:23" s="14" customFormat="1" x14ac:dyDescent="0.3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35">
      <c r="G5" s="89" t="s">
        <v>138</v>
      </c>
      <c r="H5" s="89"/>
      <c r="I5" s="89"/>
      <c r="J5" s="89"/>
      <c r="K5" s="89"/>
      <c r="L5" s="89"/>
    </row>
    <row r="6" spans="2:23" s="14" customFormat="1" ht="22.25" customHeight="1" x14ac:dyDescent="0.6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3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" customHeight="1" x14ac:dyDescent="0.3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35">
      <c r="B9" s="22"/>
      <c r="C9" s="11" t="s">
        <v>31</v>
      </c>
      <c r="D9" s="68" t="s">
        <v>192</v>
      </c>
      <c r="E9" s="23"/>
      <c r="G9" s="22"/>
      <c r="H9" s="104" t="s">
        <v>34</v>
      </c>
      <c r="I9" s="105">
        <v>273.2683920614773</v>
      </c>
      <c r="J9" s="21"/>
      <c r="K9" s="21"/>
      <c r="L9" s="21"/>
      <c r="M9" s="21"/>
      <c r="N9" s="23"/>
      <c r="P9" s="22"/>
      <c r="Q9" s="68">
        <v>0.01</v>
      </c>
      <c r="R9" s="68">
        <v>121.84625396797553</v>
      </c>
      <c r="S9" s="23"/>
    </row>
    <row r="10" spans="2:23" s="14" customFormat="1" x14ac:dyDescent="0.35">
      <c r="B10" s="22"/>
      <c r="C10" s="95" t="s">
        <v>48</v>
      </c>
      <c r="D10" s="96" t="s">
        <v>152</v>
      </c>
      <c r="E10" s="23"/>
      <c r="F10" s="20"/>
      <c r="G10" s="22"/>
      <c r="H10" s="95" t="s">
        <v>35</v>
      </c>
      <c r="I10" s="96">
        <v>144.06151963990104</v>
      </c>
      <c r="J10" s="21"/>
      <c r="K10" s="21"/>
      <c r="L10" s="21"/>
      <c r="M10" s="21"/>
      <c r="N10" s="23"/>
      <c r="P10" s="22"/>
      <c r="Q10" s="96">
        <v>0.02</v>
      </c>
      <c r="R10" s="96">
        <v>130.01117024025231</v>
      </c>
      <c r="S10" s="23"/>
    </row>
    <row r="11" spans="2:23" s="14" customFormat="1" ht="14" customHeight="1" x14ac:dyDescent="0.35">
      <c r="B11" s="94"/>
      <c r="C11" s="97" t="s">
        <v>49</v>
      </c>
      <c r="D11" s="98" t="s">
        <v>153</v>
      </c>
      <c r="E11" s="94"/>
      <c r="G11" s="22"/>
      <c r="H11" s="11" t="s">
        <v>36</v>
      </c>
      <c r="I11" s="68">
        <v>589.17169014641036</v>
      </c>
      <c r="J11" s="21"/>
      <c r="K11" s="21"/>
      <c r="L11" s="21"/>
      <c r="M11" s="21"/>
      <c r="N11" s="23"/>
      <c r="P11" s="22"/>
      <c r="Q11" s="68">
        <v>0.03</v>
      </c>
      <c r="R11" s="68">
        <v>135.66331883343358</v>
      </c>
      <c r="S11" s="23"/>
    </row>
    <row r="12" spans="2:23" s="14" customFormat="1" ht="14.4" customHeight="1" x14ac:dyDescent="0.35">
      <c r="B12" s="94"/>
      <c r="C12" s="99"/>
      <c r="D12" s="100"/>
      <c r="E12" s="94"/>
      <c r="G12" s="22"/>
      <c r="H12" s="102" t="s">
        <v>42</v>
      </c>
      <c r="I12" s="103">
        <v>148.42280149605068</v>
      </c>
      <c r="J12" s="21"/>
      <c r="K12" s="21"/>
      <c r="L12" s="21"/>
      <c r="M12" s="21"/>
      <c r="N12" s="23"/>
      <c r="P12" s="22"/>
      <c r="Q12" s="96">
        <v>0.04</v>
      </c>
      <c r="R12" s="96">
        <v>140.19198782277201</v>
      </c>
      <c r="S12" s="23"/>
    </row>
    <row r="13" spans="2:23" s="14" customFormat="1" x14ac:dyDescent="0.35">
      <c r="B13" s="63"/>
      <c r="C13" s="72" t="s">
        <v>131</v>
      </c>
      <c r="D13" s="56" t="s">
        <v>191</v>
      </c>
      <c r="E13" s="64"/>
      <c r="G13" s="22"/>
      <c r="H13" s="11" t="s">
        <v>108</v>
      </c>
      <c r="I13" s="68">
        <v>0.2498407468979511</v>
      </c>
      <c r="J13" s="21"/>
      <c r="K13" s="21"/>
      <c r="L13" s="21"/>
      <c r="M13" s="21"/>
      <c r="N13" s="23"/>
      <c r="P13" s="22"/>
      <c r="Q13" s="68">
        <v>0.05</v>
      </c>
      <c r="R13" s="68">
        <v>144.06151963990104</v>
      </c>
      <c r="S13" s="23"/>
    </row>
    <row r="14" spans="2:23" s="14" customFormat="1" ht="14.4" customHeight="1" x14ac:dyDescent="0.35">
      <c r="B14" s="22"/>
      <c r="C14" s="44"/>
      <c r="D14" s="39"/>
      <c r="E14" s="23"/>
      <c r="G14" s="22"/>
      <c r="H14" s="95" t="s">
        <v>110</v>
      </c>
      <c r="I14" s="96">
        <v>2</v>
      </c>
      <c r="J14" s="21"/>
      <c r="K14" s="21"/>
      <c r="L14" s="21"/>
      <c r="M14" s="21"/>
      <c r="N14" s="23"/>
      <c r="P14" s="22"/>
      <c r="Q14" s="96">
        <v>0.06</v>
      </c>
      <c r="R14" s="96">
        <v>147.50391264900301</v>
      </c>
      <c r="S14" s="23"/>
    </row>
    <row r="15" spans="2:23" s="14" customFormat="1" ht="14.4" customHeight="1" x14ac:dyDescent="0.35">
      <c r="B15" s="22"/>
      <c r="C15" s="70" t="s">
        <v>57</v>
      </c>
      <c r="D15" s="41"/>
      <c r="E15" s="23"/>
      <c r="G15" s="22"/>
      <c r="H15" s="11" t="s">
        <v>109</v>
      </c>
      <c r="I15" s="68">
        <v>2.7738631530133895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150.65122966927885</v>
      </c>
      <c r="S15" s="23"/>
    </row>
    <row r="16" spans="2:23" s="14" customFormat="1" x14ac:dyDescent="0.35">
      <c r="B16" s="22"/>
      <c r="C16" s="11" t="s">
        <v>32</v>
      </c>
      <c r="D16" s="68" t="s">
        <v>179</v>
      </c>
      <c r="E16" s="23"/>
      <c r="G16" s="22"/>
      <c r="H16" s="21"/>
      <c r="I16" s="21"/>
      <c r="J16" s="21"/>
      <c r="K16" s="21"/>
      <c r="L16" s="21"/>
      <c r="M16" s="21"/>
      <c r="N16" s="23"/>
      <c r="P16" s="22"/>
      <c r="Q16" s="96">
        <v>0.08</v>
      </c>
      <c r="R16" s="96">
        <v>153.5678895506565</v>
      </c>
      <c r="S16" s="23"/>
    </row>
    <row r="17" spans="2:19" s="14" customFormat="1" x14ac:dyDescent="0.35">
      <c r="B17" s="22"/>
      <c r="C17" s="95" t="s">
        <v>24</v>
      </c>
      <c r="D17" s="96">
        <v>0.1</v>
      </c>
      <c r="E17" s="23"/>
      <c r="G17" s="22"/>
      <c r="H17" s="78" t="s">
        <v>54</v>
      </c>
      <c r="I17" s="79"/>
      <c r="J17" s="41"/>
      <c r="K17" s="21"/>
      <c r="L17" s="21"/>
      <c r="M17" s="21"/>
      <c r="N17" s="23"/>
      <c r="P17" s="22"/>
      <c r="Q17" s="68">
        <v>0.09</v>
      </c>
      <c r="R17" s="68">
        <v>156.30783513106789</v>
      </c>
      <c r="S17" s="23"/>
    </row>
    <row r="18" spans="2:19" s="14" customFormat="1" x14ac:dyDescent="0.35">
      <c r="B18" s="22"/>
      <c r="C18" s="11" t="s">
        <v>33</v>
      </c>
      <c r="D18" s="68">
        <v>0.95</v>
      </c>
      <c r="E18" s="23"/>
      <c r="G18" s="22"/>
      <c r="H18" s="106" t="s">
        <v>52</v>
      </c>
      <c r="I18" s="106">
        <v>3</v>
      </c>
      <c r="J18" s="107"/>
      <c r="K18" s="21"/>
      <c r="L18" s="21"/>
      <c r="M18" s="21"/>
      <c r="N18" s="23"/>
      <c r="P18" s="22"/>
      <c r="Q18" s="96">
        <v>0.1</v>
      </c>
      <c r="R18" s="96">
        <v>158.92142584651256</v>
      </c>
      <c r="S18" s="23"/>
    </row>
    <row r="19" spans="2:19" s="14" customFormat="1" ht="14.4" customHeight="1" x14ac:dyDescent="0.35">
      <c r="B19" s="22"/>
      <c r="C19" s="95" t="s">
        <v>18</v>
      </c>
      <c r="D19" s="96" t="s">
        <v>178</v>
      </c>
      <c r="E19" s="23"/>
      <c r="G19" s="22"/>
      <c r="H19" s="51" t="s">
        <v>37</v>
      </c>
      <c r="I19" s="51" t="s">
        <v>38</v>
      </c>
      <c r="J19" s="21"/>
      <c r="K19" s="21"/>
      <c r="L19" s="21"/>
      <c r="M19" s="21"/>
      <c r="N19" s="23"/>
      <c r="P19" s="22"/>
      <c r="Q19" s="68">
        <v>0.11</v>
      </c>
      <c r="R19" s="68">
        <v>161.4219768814167</v>
      </c>
      <c r="S19" s="23"/>
    </row>
    <row r="20" spans="2:19" s="14" customFormat="1" x14ac:dyDescent="0.35">
      <c r="B20" s="22"/>
      <c r="C20" s="21"/>
      <c r="D20" s="40"/>
      <c r="E20" s="23"/>
      <c r="G20" s="22"/>
      <c r="H20" s="101" t="s">
        <v>186</v>
      </c>
      <c r="I20" s="68">
        <v>5.6447110730307698E-2</v>
      </c>
      <c r="J20" s="21"/>
      <c r="K20" s="21"/>
      <c r="L20" s="21"/>
      <c r="M20" s="21"/>
      <c r="N20" s="23"/>
      <c r="P20" s="22"/>
      <c r="Q20" s="96">
        <v>0.12</v>
      </c>
      <c r="R20" s="96">
        <v>163.84533099424547</v>
      </c>
      <c r="S20" s="23"/>
    </row>
    <row r="21" spans="2:19" s="14" customFormat="1" ht="14.4" customHeight="1" x14ac:dyDescent="0.35">
      <c r="B21" s="22"/>
      <c r="C21" s="70" t="s">
        <v>56</v>
      </c>
      <c r="D21" s="41"/>
      <c r="E21" s="23"/>
      <c r="G21" s="22"/>
      <c r="H21" s="96" t="s">
        <v>188</v>
      </c>
      <c r="I21" s="96">
        <v>1.3626821452317399</v>
      </c>
      <c r="J21" s="21"/>
      <c r="K21" s="21"/>
      <c r="L21" s="21"/>
      <c r="M21" s="21"/>
      <c r="N21" s="23"/>
      <c r="P21" s="22"/>
      <c r="Q21" s="68">
        <v>0.13</v>
      </c>
      <c r="R21" s="68">
        <v>166.1919230232991</v>
      </c>
      <c r="S21" s="23"/>
    </row>
    <row r="22" spans="2:19" s="14" customFormat="1" ht="14.4" customHeight="1" x14ac:dyDescent="0.35">
      <c r="B22" s="22"/>
      <c r="C22" s="11" t="s">
        <v>39</v>
      </c>
      <c r="D22" s="68" t="s">
        <v>41</v>
      </c>
      <c r="E22" s="23"/>
      <c r="F22" s="13"/>
      <c r="G22" s="22"/>
      <c r="H22" s="68" t="s">
        <v>190</v>
      </c>
      <c r="I22" s="68">
        <v>8.5799830810184103E-4</v>
      </c>
      <c r="J22" s="21"/>
      <c r="K22" s="21"/>
      <c r="L22" s="21"/>
      <c r="M22" s="21"/>
      <c r="N22" s="23"/>
      <c r="P22" s="22"/>
      <c r="Q22" s="96">
        <v>0.14000000000000001</v>
      </c>
      <c r="R22" s="96">
        <v>168.49124820246377</v>
      </c>
      <c r="S22" s="23"/>
    </row>
    <row r="23" spans="2:19" s="14" customFormat="1" ht="14.4" customHeight="1" x14ac:dyDescent="0.35">
      <c r="B23" s="22"/>
      <c r="C23" s="95" t="s">
        <v>40</v>
      </c>
      <c r="D23" s="96" t="s">
        <v>155</v>
      </c>
      <c r="E23" s="23"/>
      <c r="F23" s="13"/>
      <c r="G23" s="22"/>
      <c r="H23" s="40"/>
      <c r="I23" s="40"/>
      <c r="J23" s="40"/>
      <c r="K23" s="21"/>
      <c r="L23" s="21"/>
      <c r="M23" s="21"/>
      <c r="N23" s="23"/>
      <c r="P23" s="22"/>
      <c r="Q23" s="68">
        <v>0.15</v>
      </c>
      <c r="R23" s="68">
        <v>170.74371295951354</v>
      </c>
      <c r="S23" s="23"/>
    </row>
    <row r="24" spans="2:19" s="14" customFormat="1" x14ac:dyDescent="0.35">
      <c r="B24" s="22"/>
      <c r="C24" s="11" t="s">
        <v>51</v>
      </c>
      <c r="D24" s="68">
        <v>5</v>
      </c>
      <c r="E24" s="23"/>
      <c r="F24" s="13"/>
      <c r="G24" s="22"/>
      <c r="H24" s="83" t="s">
        <v>53</v>
      </c>
      <c r="I24" s="83"/>
      <c r="J24" s="41"/>
      <c r="K24" s="41"/>
      <c r="L24" s="41"/>
      <c r="M24" s="41"/>
      <c r="N24" s="23"/>
      <c r="P24" s="22"/>
      <c r="Q24" s="96">
        <v>0.16</v>
      </c>
      <c r="R24" s="96">
        <v>172.96739709360722</v>
      </c>
      <c r="S24" s="23"/>
    </row>
    <row r="25" spans="2:19" s="14" customFormat="1" ht="29" x14ac:dyDescent="0.35">
      <c r="B25" s="24"/>
      <c r="C25" s="36"/>
      <c r="D25" s="36"/>
      <c r="E25" s="26"/>
      <c r="F25" s="13"/>
      <c r="G25" s="22"/>
      <c r="H25" s="42" t="s">
        <v>41</v>
      </c>
      <c r="I25" s="42" t="s">
        <v>47</v>
      </c>
      <c r="J25" s="43" t="s">
        <v>43</v>
      </c>
      <c r="K25" s="43" t="s">
        <v>44</v>
      </c>
      <c r="L25" s="43" t="s">
        <v>45</v>
      </c>
      <c r="M25" s="43" t="s">
        <v>46</v>
      </c>
      <c r="N25" s="23"/>
      <c r="P25" s="22"/>
      <c r="Q25" s="68">
        <v>0.17</v>
      </c>
      <c r="R25" s="68">
        <v>175.17150062708203</v>
      </c>
      <c r="S25" s="23"/>
    </row>
    <row r="26" spans="2:19" s="14" customFormat="1" ht="17.399999999999999" customHeight="1" x14ac:dyDescent="0.35">
      <c r="B26" s="45"/>
      <c r="C26" s="47"/>
      <c r="D26" s="47"/>
      <c r="E26" s="47"/>
      <c r="F26" s="13"/>
      <c r="G26" s="22"/>
      <c r="H26" s="68">
        <v>0</v>
      </c>
      <c r="I26" s="68">
        <v>5.6447110730307733E-2</v>
      </c>
      <c r="J26" s="68">
        <v>2.428919174725142</v>
      </c>
      <c r="K26" s="68">
        <v>2</v>
      </c>
      <c r="L26" s="68">
        <v>43.03</v>
      </c>
      <c r="M26" s="68">
        <v>-0.2833255924687999</v>
      </c>
      <c r="N26" s="34"/>
      <c r="P26" s="22"/>
      <c r="Q26" s="96">
        <v>0.18</v>
      </c>
      <c r="R26" s="96">
        <v>177.35951301634702</v>
      </c>
      <c r="S26" s="23"/>
    </row>
    <row r="27" spans="2:19" s="14" customFormat="1" ht="13.5" customHeight="1" x14ac:dyDescent="0.35">
      <c r="B27" s="13"/>
      <c r="C27" s="35"/>
      <c r="D27" s="35"/>
      <c r="E27" s="35"/>
      <c r="F27" s="13"/>
      <c r="G27" s="22"/>
      <c r="H27" s="96">
        <v>17.2</v>
      </c>
      <c r="I27" s="96">
        <v>5.8914663325777772E-2</v>
      </c>
      <c r="J27" s="96">
        <v>2.4208035160562087</v>
      </c>
      <c r="K27" s="96">
        <v>4</v>
      </c>
      <c r="L27" s="96">
        <v>41.09</v>
      </c>
      <c r="M27" s="96">
        <v>1.0462654744601705</v>
      </c>
      <c r="N27" s="23"/>
      <c r="P27" s="22"/>
      <c r="Q27" s="68">
        <v>0.19</v>
      </c>
      <c r="R27" s="68">
        <v>179.5529994881114</v>
      </c>
      <c r="S27" s="23"/>
    </row>
    <row r="28" spans="2:19" s="14" customFormat="1" ht="14.4" customHeight="1" x14ac:dyDescent="0.35">
      <c r="B28" s="13"/>
      <c r="C28" s="35"/>
      <c r="D28" s="35"/>
      <c r="E28" s="35"/>
      <c r="F28" s="13"/>
      <c r="G28" s="22"/>
      <c r="H28" s="68">
        <v>59.5</v>
      </c>
      <c r="I28" s="68">
        <v>6.9559546763846097E-2</v>
      </c>
      <c r="J28" s="68">
        <v>2.9215009640815359</v>
      </c>
      <c r="K28" s="68">
        <v>1</v>
      </c>
      <c r="L28" s="68">
        <v>42</v>
      </c>
      <c r="M28" s="68">
        <v>-1.1654490645894888</v>
      </c>
      <c r="N28" s="23"/>
      <c r="P28" s="22"/>
      <c r="Q28" s="96">
        <v>0.2</v>
      </c>
      <c r="R28" s="96">
        <v>181.74518188424938</v>
      </c>
      <c r="S28" s="23"/>
    </row>
    <row r="29" spans="2:19" s="14" customFormat="1" ht="14.4" customHeight="1" x14ac:dyDescent="0.35">
      <c r="B29" s="13"/>
      <c r="C29" s="35"/>
      <c r="D29" s="35"/>
      <c r="E29" s="35"/>
      <c r="F29" s="13"/>
      <c r="G29" s="22"/>
      <c r="H29" s="96">
        <v>177.1</v>
      </c>
      <c r="I29" s="96">
        <v>0.11117876263180035</v>
      </c>
      <c r="J29" s="96">
        <v>4.9808085659046553</v>
      </c>
      <c r="K29" s="96">
        <v>6</v>
      </c>
      <c r="L29" s="96">
        <v>44.8</v>
      </c>
      <c r="M29" s="96">
        <v>0.48439385861158163</v>
      </c>
      <c r="N29" s="23"/>
      <c r="P29" s="22"/>
      <c r="Q29" s="68">
        <v>0.21</v>
      </c>
      <c r="R29" s="68">
        <v>183.9603321551391</v>
      </c>
      <c r="S29" s="23"/>
    </row>
    <row r="30" spans="2:19" s="14" customFormat="1" ht="12" customHeight="1" x14ac:dyDescent="0.35">
      <c r="B30" s="13"/>
      <c r="C30" s="35"/>
      <c r="D30" s="35"/>
      <c r="E30" s="35"/>
      <c r="F30" s="13"/>
      <c r="G30" s="22"/>
      <c r="H30" s="68">
        <v>646.29999999999995</v>
      </c>
      <c r="I30" s="68">
        <v>0.31234019666120133</v>
      </c>
      <c r="J30" s="68">
        <v>13.2338541325351</v>
      </c>
      <c r="K30" s="68">
        <v>13</v>
      </c>
      <c r="L30" s="68">
        <v>42.37</v>
      </c>
      <c r="M30" s="68">
        <v>-7.752023094067749E-2</v>
      </c>
      <c r="N30" s="23"/>
      <c r="P30" s="22"/>
      <c r="Q30" s="96">
        <v>0.22</v>
      </c>
      <c r="R30" s="96">
        <v>186.19795943878356</v>
      </c>
      <c r="S30" s="23"/>
    </row>
    <row r="31" spans="2:19" s="14" customFormat="1" ht="14" customHeight="1" x14ac:dyDescent="0.35">
      <c r="B31" s="13"/>
      <c r="C31" s="35"/>
      <c r="D31" s="35"/>
      <c r="E31" s="35"/>
      <c r="G31" s="22"/>
      <c r="H31" s="40"/>
      <c r="I31" s="40"/>
      <c r="J31" s="40"/>
      <c r="K31" s="40"/>
      <c r="L31" s="40"/>
      <c r="M31" s="40"/>
      <c r="N31" s="23"/>
      <c r="P31" s="22"/>
      <c r="Q31" s="68">
        <v>0.23</v>
      </c>
      <c r="R31" s="68">
        <v>188.47150542163178</v>
      </c>
      <c r="S31" s="23"/>
    </row>
    <row r="32" spans="2:19" s="14" customFormat="1" x14ac:dyDescent="0.35">
      <c r="B32" s="13"/>
      <c r="C32" s="13"/>
      <c r="D32" s="13"/>
      <c r="E32" s="13"/>
      <c r="G32" s="22"/>
      <c r="H32" s="83" t="s">
        <v>111</v>
      </c>
      <c r="I32" s="83"/>
      <c r="J32" s="40"/>
      <c r="K32" s="40"/>
      <c r="L32" s="40"/>
      <c r="M32" s="40"/>
      <c r="N32" s="23"/>
      <c r="P32" s="22"/>
      <c r="Q32" s="96">
        <v>0.24</v>
      </c>
      <c r="R32" s="96">
        <v>190.81433294440851</v>
      </c>
      <c r="S32" s="23"/>
    </row>
    <row r="33" spans="1:19" s="14" customFormat="1" x14ac:dyDescent="0.35">
      <c r="A33" s="13"/>
      <c r="B33" s="13"/>
      <c r="C33" s="13"/>
      <c r="D33" s="13"/>
      <c r="E33" s="13"/>
      <c r="F33" s="13"/>
      <c r="G33" s="22"/>
      <c r="H33" s="108" t="s">
        <v>31</v>
      </c>
      <c r="I33" s="108" t="s">
        <v>90</v>
      </c>
      <c r="J33" s="108" t="s">
        <v>52</v>
      </c>
      <c r="K33" s="108" t="s">
        <v>91</v>
      </c>
      <c r="L33" s="108" t="s">
        <v>92</v>
      </c>
      <c r="M33" s="108" t="s">
        <v>93</v>
      </c>
      <c r="N33" s="23"/>
      <c r="P33" s="22"/>
      <c r="Q33" s="68">
        <v>0.25</v>
      </c>
      <c r="R33" s="68">
        <v>193.211908724078</v>
      </c>
      <c r="S33" s="23"/>
    </row>
    <row r="34" spans="1:19" s="14" customFormat="1" ht="15" customHeight="1" x14ac:dyDescent="0.35">
      <c r="A34" s="13"/>
      <c r="B34" s="13"/>
      <c r="C34" s="13"/>
      <c r="D34" s="13"/>
      <c r="E34" s="13"/>
      <c r="F34" s="13"/>
      <c r="G34" s="22"/>
      <c r="H34" s="68" t="s">
        <v>182</v>
      </c>
      <c r="I34" s="68">
        <v>-69.696674623224837</v>
      </c>
      <c r="J34" s="68">
        <v>5</v>
      </c>
      <c r="K34" s="68" t="s">
        <v>183</v>
      </c>
      <c r="L34" s="68" t="s">
        <v>183</v>
      </c>
      <c r="M34" s="68" t="s">
        <v>183</v>
      </c>
      <c r="N34" s="23"/>
      <c r="P34" s="22"/>
      <c r="Q34" s="96">
        <v>0.26</v>
      </c>
      <c r="R34" s="96">
        <v>195.73727931046471</v>
      </c>
      <c r="S34" s="23"/>
    </row>
    <row r="35" spans="1:19" s="14" customFormat="1" ht="15" customHeight="1" x14ac:dyDescent="0.55000000000000004">
      <c r="A35" s="13"/>
      <c r="C35" s="13"/>
      <c r="D35" s="82"/>
      <c r="E35" s="82"/>
      <c r="F35" s="13"/>
      <c r="G35" s="22"/>
      <c r="H35" s="96" t="s">
        <v>184</v>
      </c>
      <c r="I35" s="96">
        <v>-71.211400748025341</v>
      </c>
      <c r="J35" s="96">
        <v>3</v>
      </c>
      <c r="K35" s="96">
        <v>3.0294522496010075</v>
      </c>
      <c r="L35" s="96">
        <v>2</v>
      </c>
      <c r="M35" s="96">
        <v>0.2198683931026354</v>
      </c>
      <c r="N35" s="23"/>
      <c r="P35" s="22"/>
      <c r="Q35" s="68">
        <v>0.27</v>
      </c>
      <c r="R35" s="68">
        <v>198.37230125210505</v>
      </c>
      <c r="S35" s="23"/>
    </row>
    <row r="36" spans="1:19" s="14" customFormat="1" x14ac:dyDescent="0.35">
      <c r="A36" s="13"/>
      <c r="C36" s="13"/>
      <c r="D36" s="13"/>
      <c r="E36" s="27"/>
      <c r="F36" s="13"/>
      <c r="G36" s="22"/>
      <c r="H36" s="68" t="s">
        <v>185</v>
      </c>
      <c r="I36" s="68">
        <v>-79.065135763056432</v>
      </c>
      <c r="J36" s="68">
        <v>1</v>
      </c>
      <c r="K36" s="68">
        <v>18.73692227966319</v>
      </c>
      <c r="L36" s="68">
        <v>4</v>
      </c>
      <c r="M36" s="68">
        <v>8.8520391772506368E-4</v>
      </c>
      <c r="N36" s="23"/>
      <c r="P36" s="22"/>
      <c r="Q36" s="96">
        <v>0.28000000000000003</v>
      </c>
      <c r="R36" s="96">
        <v>201.22278114600536</v>
      </c>
      <c r="S36" s="23"/>
    </row>
    <row r="37" spans="1:19" s="14" customFormat="1" x14ac:dyDescent="0.35">
      <c r="A37" s="13"/>
      <c r="B37" s="13"/>
      <c r="C37" s="13"/>
      <c r="D37" s="13"/>
      <c r="E37" s="27"/>
      <c r="F37" s="13"/>
      <c r="G37" s="22"/>
      <c r="H37" s="40"/>
      <c r="I37" s="40"/>
      <c r="J37" s="40"/>
      <c r="K37" s="40"/>
      <c r="L37" s="40"/>
      <c r="M37" s="40"/>
      <c r="N37" s="23"/>
      <c r="P37" s="22"/>
      <c r="Q37" s="68">
        <v>0.28999999999999998</v>
      </c>
      <c r="R37" s="68">
        <v>204.45198132020468</v>
      </c>
      <c r="S37" s="23"/>
    </row>
    <row r="38" spans="1:19" s="14" customFormat="1" x14ac:dyDescent="0.35">
      <c r="A38" s="13"/>
      <c r="B38" s="13"/>
      <c r="C38" s="13"/>
      <c r="D38" s="13"/>
      <c r="E38" s="27"/>
      <c r="F38" s="13"/>
      <c r="G38" s="45"/>
      <c r="H38" s="46"/>
      <c r="I38" s="45"/>
      <c r="J38" s="45"/>
      <c r="K38" s="45"/>
      <c r="L38" s="45"/>
      <c r="M38" s="45"/>
      <c r="N38" s="45"/>
      <c r="P38" s="22"/>
      <c r="Q38" s="96">
        <v>0.3</v>
      </c>
      <c r="R38" s="96">
        <v>207.88412498661916</v>
      </c>
      <c r="S38" s="23"/>
    </row>
    <row r="39" spans="1:19" s="14" customFormat="1" ht="23.5" x14ac:dyDescent="0.55000000000000004">
      <c r="A39" s="13"/>
      <c r="B39" s="13"/>
      <c r="C39" s="13"/>
      <c r="D39" s="13"/>
      <c r="E39" s="27"/>
      <c r="F39" s="13"/>
      <c r="H39" s="29"/>
      <c r="M39" s="13"/>
      <c r="N39" s="13"/>
      <c r="P39" s="22"/>
      <c r="Q39" s="68">
        <v>0.31</v>
      </c>
      <c r="R39" s="68">
        <v>211.39978298519202</v>
      </c>
      <c r="S39" s="23"/>
    </row>
    <row r="40" spans="1:19" s="14" customFormat="1" x14ac:dyDescent="0.35">
      <c r="A40" s="13"/>
      <c r="B40" s="13"/>
      <c r="C40" s="13"/>
      <c r="D40" s="13"/>
      <c r="E40" s="13"/>
      <c r="F40" s="13"/>
      <c r="H40" s="28"/>
      <c r="M40" s="13"/>
      <c r="N40" s="13"/>
      <c r="P40" s="22"/>
      <c r="Q40" s="96">
        <v>0.32</v>
      </c>
      <c r="R40" s="96">
        <v>214.91932213540247</v>
      </c>
      <c r="S40" s="23"/>
    </row>
    <row r="41" spans="1:19" s="14" customFormat="1" ht="15" customHeight="1" x14ac:dyDescent="0.35">
      <c r="A41" s="13"/>
      <c r="B41" s="13"/>
      <c r="C41" s="13"/>
      <c r="D41" s="13"/>
      <c r="E41" s="13"/>
      <c r="F41" s="13"/>
      <c r="H41" s="28"/>
      <c r="I41" s="13"/>
      <c r="J41" s="13"/>
      <c r="K41" s="13"/>
      <c r="L41" s="13"/>
      <c r="M41" s="13"/>
      <c r="N41" s="13"/>
      <c r="P41" s="22"/>
      <c r="Q41" s="68">
        <v>0.33</v>
      </c>
      <c r="R41" s="68">
        <v>218.37684447185242</v>
      </c>
      <c r="S41" s="23"/>
    </row>
    <row r="42" spans="1:19" s="14" customFormat="1" ht="23.5" x14ac:dyDescent="0.55000000000000004">
      <c r="A42" s="13"/>
      <c r="B42" s="13"/>
      <c r="C42" s="13"/>
      <c r="D42" s="82"/>
      <c r="E42" s="82"/>
      <c r="F42" s="13"/>
      <c r="H42" s="30"/>
      <c r="I42" s="13"/>
      <c r="J42" s="13"/>
      <c r="K42" s="13"/>
      <c r="L42" s="13"/>
      <c r="M42" s="13"/>
      <c r="N42" s="13"/>
      <c r="P42" s="22"/>
      <c r="Q42" s="96">
        <v>0.34</v>
      </c>
      <c r="R42" s="96">
        <v>221.79267283595476</v>
      </c>
      <c r="S42" s="23"/>
    </row>
    <row r="43" spans="1:19" s="14" customFormat="1" x14ac:dyDescent="0.35">
      <c r="A43" s="13"/>
      <c r="B43" s="13"/>
      <c r="C43" s="13"/>
      <c r="D43" s="13"/>
      <c r="E43" s="27"/>
      <c r="F43" s="13"/>
      <c r="H43" s="28"/>
      <c r="P43" s="22"/>
      <c r="Q43" s="68">
        <v>0.35000000000000003</v>
      </c>
      <c r="R43" s="68">
        <v>225.16405215494632</v>
      </c>
      <c r="S43" s="23"/>
    </row>
    <row r="44" spans="1:19" s="14" customFormat="1" x14ac:dyDescent="0.35">
      <c r="A44" s="13"/>
      <c r="B44" s="13"/>
      <c r="C44" s="13"/>
      <c r="D44" s="13"/>
      <c r="E44" s="27"/>
      <c r="F44" s="13"/>
      <c r="H44" s="28"/>
      <c r="P44" s="22"/>
      <c r="Q44" s="96">
        <v>0.36</v>
      </c>
      <c r="R44" s="96">
        <v>228.50185559910128</v>
      </c>
      <c r="S44" s="23"/>
    </row>
    <row r="45" spans="1:19" s="14" customFormat="1" x14ac:dyDescent="0.3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231.80693824969782</v>
      </c>
      <c r="S45" s="23"/>
    </row>
    <row r="46" spans="1:19" s="14" customFormat="1" x14ac:dyDescent="0.3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235.08663094094834</v>
      </c>
      <c r="S46" s="23"/>
    </row>
    <row r="47" spans="1:19" s="14" customFormat="1" x14ac:dyDescent="0.35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238.34246882953198</v>
      </c>
      <c r="S47" s="23"/>
    </row>
    <row r="48" spans="1:19" s="14" customFormat="1" x14ac:dyDescent="0.35">
      <c r="A48" s="13"/>
      <c r="B48" s="13"/>
      <c r="C48" s="13"/>
      <c r="D48" s="13"/>
      <c r="E48" s="13"/>
      <c r="F48" s="13"/>
      <c r="O48" s="13"/>
      <c r="P48" s="22"/>
      <c r="Q48" s="96">
        <v>0.4</v>
      </c>
      <c r="R48" s="96">
        <v>241.57942526447732</v>
      </c>
      <c r="S48" s="23"/>
    </row>
    <row r="49" spans="1:19" s="14" customFormat="1" x14ac:dyDescent="0.35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244.80587342956508</v>
      </c>
      <c r="S49" s="23"/>
    </row>
    <row r="50" spans="1:19" s="14" customFormat="1" x14ac:dyDescent="0.35">
      <c r="B50" s="13"/>
      <c r="C50" s="13"/>
      <c r="D50" s="13"/>
      <c r="E50" s="13"/>
      <c r="O50" s="13"/>
      <c r="P50" s="22"/>
      <c r="Q50" s="96">
        <v>0.42</v>
      </c>
      <c r="R50" s="96">
        <v>248.01653221286762</v>
      </c>
      <c r="S50" s="23"/>
    </row>
    <row r="51" spans="1:19" s="14" customFormat="1" x14ac:dyDescent="0.35">
      <c r="B51" s="13"/>
      <c r="C51" s="13"/>
      <c r="D51" s="13"/>
      <c r="E51" s="13"/>
      <c r="P51" s="22"/>
      <c r="Q51" s="68">
        <v>0.43</v>
      </c>
      <c r="R51" s="68">
        <v>251.20288723880421</v>
      </c>
      <c r="S51" s="23"/>
    </row>
    <row r="52" spans="1:19" s="14" customFormat="1" x14ac:dyDescent="0.35">
      <c r="B52" s="13"/>
      <c r="P52" s="22"/>
      <c r="Q52" s="96">
        <v>0.44</v>
      </c>
      <c r="R52" s="96">
        <v>254.36550250919461</v>
      </c>
      <c r="S52" s="23"/>
    </row>
    <row r="53" spans="1:19" s="14" customFormat="1" x14ac:dyDescent="0.35">
      <c r="B53" s="13"/>
      <c r="P53" s="22"/>
      <c r="Q53" s="68">
        <v>0.45</v>
      </c>
      <c r="R53" s="68">
        <v>257.51364873048192</v>
      </c>
      <c r="S53" s="23"/>
    </row>
    <row r="54" spans="1:19" s="14" customFormat="1" x14ac:dyDescent="0.35">
      <c r="P54" s="22"/>
      <c r="Q54" s="96">
        <v>0.46</v>
      </c>
      <c r="R54" s="96">
        <v>260.63969357527753</v>
      </c>
      <c r="S54" s="23"/>
    </row>
    <row r="55" spans="1:19" s="14" customFormat="1" x14ac:dyDescent="0.35">
      <c r="P55" s="22"/>
      <c r="Q55" s="68">
        <v>0.47000000000000003</v>
      </c>
      <c r="R55" s="68">
        <v>263.7624046932699</v>
      </c>
      <c r="S55" s="23"/>
    </row>
    <row r="56" spans="1:19" s="14" customFormat="1" x14ac:dyDescent="0.35">
      <c r="P56" s="22"/>
      <c r="Q56" s="96">
        <v>0.48</v>
      </c>
      <c r="R56" s="96">
        <v>266.91431262519149</v>
      </c>
      <c r="S56" s="23"/>
    </row>
    <row r="57" spans="1:19" s="14" customFormat="1" x14ac:dyDescent="0.35">
      <c r="P57" s="22"/>
      <c r="Q57" s="68">
        <v>0.49</v>
      </c>
      <c r="R57" s="68">
        <v>270.08993688808164</v>
      </c>
      <c r="S57" s="23"/>
    </row>
    <row r="58" spans="1:19" s="14" customFormat="1" x14ac:dyDescent="0.35">
      <c r="P58" s="22"/>
      <c r="Q58" s="96">
        <v>0.5</v>
      </c>
      <c r="R58" s="96">
        <v>273.26839206147736</v>
      </c>
      <c r="S58" s="23"/>
    </row>
    <row r="59" spans="1:19" s="14" customFormat="1" x14ac:dyDescent="0.35">
      <c r="P59" s="22"/>
      <c r="Q59" s="68">
        <v>0.51</v>
      </c>
      <c r="R59" s="68">
        <v>276.43754867425264</v>
      </c>
      <c r="S59" s="23"/>
    </row>
    <row r="60" spans="1:19" s="14" customFormat="1" x14ac:dyDescent="0.35">
      <c r="P60" s="22"/>
      <c r="Q60" s="96">
        <v>0.52</v>
      </c>
      <c r="R60" s="96">
        <v>279.60876391355202</v>
      </c>
      <c r="S60" s="23"/>
    </row>
    <row r="61" spans="1:19" s="14" customFormat="1" x14ac:dyDescent="0.35">
      <c r="P61" s="22"/>
      <c r="Q61" s="68">
        <v>0.53</v>
      </c>
      <c r="R61" s="68">
        <v>282.79510077974993</v>
      </c>
      <c r="S61" s="23"/>
    </row>
    <row r="62" spans="1:19" s="14" customFormat="1" x14ac:dyDescent="0.35">
      <c r="P62" s="22"/>
      <c r="Q62" s="96">
        <v>0.54</v>
      </c>
      <c r="R62" s="96">
        <v>285.99378910636892</v>
      </c>
      <c r="S62" s="23"/>
    </row>
    <row r="63" spans="1:19" s="14" customFormat="1" x14ac:dyDescent="0.35">
      <c r="P63" s="22"/>
      <c r="Q63" s="68">
        <v>0.55000000000000004</v>
      </c>
      <c r="R63" s="68">
        <v>289.2093208832357</v>
      </c>
      <c r="S63" s="23"/>
    </row>
    <row r="64" spans="1:19" s="14" customFormat="1" x14ac:dyDescent="0.35">
      <c r="P64" s="22"/>
      <c r="Q64" s="96">
        <v>0.56000000000000005</v>
      </c>
      <c r="R64" s="96">
        <v>292.44360067529942</v>
      </c>
      <c r="S64" s="23"/>
    </row>
    <row r="65" spans="16:19" s="14" customFormat="1" x14ac:dyDescent="0.35">
      <c r="P65" s="22"/>
      <c r="Q65" s="68">
        <v>0.57000000000000006</v>
      </c>
      <c r="R65" s="68">
        <v>295.6961122225128</v>
      </c>
      <c r="S65" s="23"/>
    </row>
    <row r="66" spans="16:19" s="14" customFormat="1" x14ac:dyDescent="0.35">
      <c r="P66" s="22"/>
      <c r="Q66" s="96">
        <v>0.57999999999999996</v>
      </c>
      <c r="R66" s="96">
        <v>298.98188210356938</v>
      </c>
      <c r="S66" s="23"/>
    </row>
    <row r="67" spans="16:19" s="14" customFormat="1" x14ac:dyDescent="0.35">
      <c r="P67" s="22"/>
      <c r="Q67" s="68">
        <v>0.59</v>
      </c>
      <c r="R67" s="68">
        <v>302.30328418150549</v>
      </c>
      <c r="S67" s="23"/>
    </row>
    <row r="68" spans="16:19" s="14" customFormat="1" x14ac:dyDescent="0.35">
      <c r="P68" s="22"/>
      <c r="Q68" s="96">
        <v>0.6</v>
      </c>
      <c r="R68" s="96">
        <v>305.65896842167837</v>
      </c>
      <c r="S68" s="23"/>
    </row>
    <row r="69" spans="16:19" s="14" customFormat="1" x14ac:dyDescent="0.35">
      <c r="P69" s="22"/>
      <c r="Q69" s="68">
        <v>0.61</v>
      </c>
      <c r="R69" s="68">
        <v>309.0518450495984</v>
      </c>
      <c r="S69" s="23"/>
    </row>
    <row r="70" spans="16:19" s="14" customFormat="1" x14ac:dyDescent="0.35">
      <c r="P70" s="22"/>
      <c r="Q70" s="96">
        <v>0.62</v>
      </c>
      <c r="R70" s="96">
        <v>312.47845180174807</v>
      </c>
      <c r="S70" s="23"/>
    </row>
    <row r="71" spans="16:19" s="14" customFormat="1" x14ac:dyDescent="0.35">
      <c r="P71" s="22"/>
      <c r="Q71" s="68">
        <v>0.63</v>
      </c>
      <c r="R71" s="68">
        <v>315.9497798386534</v>
      </c>
      <c r="S71" s="23"/>
    </row>
    <row r="72" spans="16:19" s="14" customFormat="1" x14ac:dyDescent="0.35">
      <c r="P72" s="22"/>
      <c r="Q72" s="96">
        <v>0.64</v>
      </c>
      <c r="R72" s="96">
        <v>319.47256754559055</v>
      </c>
      <c r="S72" s="23"/>
    </row>
    <row r="73" spans="16:19" s="14" customFormat="1" x14ac:dyDescent="0.35">
      <c r="P73" s="22"/>
      <c r="Q73" s="68">
        <v>0.65</v>
      </c>
      <c r="R73" s="68">
        <v>323.04386220839848</v>
      </c>
      <c r="S73" s="23"/>
    </row>
    <row r="74" spans="16:19" s="14" customFormat="1" x14ac:dyDescent="0.35">
      <c r="P74" s="22"/>
      <c r="Q74" s="96">
        <v>0.66</v>
      </c>
      <c r="R74" s="96">
        <v>326.67669260461059</v>
      </c>
      <c r="S74" s="23"/>
    </row>
    <row r="75" spans="16:19" s="14" customFormat="1" x14ac:dyDescent="0.35">
      <c r="P75" s="22"/>
      <c r="Q75" s="68">
        <v>0.67</v>
      </c>
      <c r="R75" s="68">
        <v>330.36859696679306</v>
      </c>
      <c r="S75" s="23"/>
    </row>
    <row r="76" spans="16:19" s="14" customFormat="1" x14ac:dyDescent="0.35">
      <c r="P76" s="22"/>
      <c r="Q76" s="96">
        <v>0.68</v>
      </c>
      <c r="R76" s="96">
        <v>334.1270525484527</v>
      </c>
      <c r="S76" s="23"/>
    </row>
    <row r="77" spans="16:19" s="14" customFormat="1" x14ac:dyDescent="0.35">
      <c r="P77" s="22"/>
      <c r="Q77" s="68">
        <v>0.69000000000000006</v>
      </c>
      <c r="R77" s="68">
        <v>337.96800567117725</v>
      </c>
      <c r="S77" s="23"/>
    </row>
    <row r="78" spans="16:19" s="14" customFormat="1" x14ac:dyDescent="0.35">
      <c r="P78" s="22"/>
      <c r="Q78" s="96">
        <v>0.70000000000000007</v>
      </c>
      <c r="R78" s="96">
        <v>341.8851708978421</v>
      </c>
      <c r="S78" s="23"/>
    </row>
    <row r="79" spans="16:19" s="14" customFormat="1" x14ac:dyDescent="0.35">
      <c r="P79" s="22"/>
      <c r="Q79" s="68">
        <v>0.71</v>
      </c>
      <c r="R79" s="68">
        <v>345.8963077912627</v>
      </c>
      <c r="S79" s="23"/>
    </row>
    <row r="80" spans="16:19" s="14" customFormat="1" x14ac:dyDescent="0.35">
      <c r="P80" s="22"/>
      <c r="Q80" s="96">
        <v>0.72</v>
      </c>
      <c r="R80" s="96">
        <v>350.00547715222234</v>
      </c>
      <c r="S80" s="23"/>
    </row>
    <row r="81" spans="16:19" s="14" customFormat="1" x14ac:dyDescent="0.35">
      <c r="P81" s="22"/>
      <c r="Q81" s="68">
        <v>0.73</v>
      </c>
      <c r="R81" s="68">
        <v>354.21705248966549</v>
      </c>
      <c r="S81" s="23"/>
    </row>
    <row r="82" spans="16:19" s="14" customFormat="1" x14ac:dyDescent="0.35">
      <c r="P82" s="22"/>
      <c r="Q82" s="96">
        <v>0.74</v>
      </c>
      <c r="R82" s="96">
        <v>358.55722163676876</v>
      </c>
      <c r="S82" s="23"/>
    </row>
    <row r="83" spans="16:19" s="14" customFormat="1" x14ac:dyDescent="0.35">
      <c r="P83" s="22"/>
      <c r="Q83" s="68">
        <v>0.75</v>
      </c>
      <c r="R83" s="68">
        <v>363.01893979308056</v>
      </c>
      <c r="S83" s="23"/>
    </row>
    <row r="84" spans="16:19" s="14" customFormat="1" x14ac:dyDescent="0.35">
      <c r="P84" s="22"/>
      <c r="Q84" s="96">
        <v>0.76</v>
      </c>
      <c r="R84" s="96">
        <v>367.62858520952136</v>
      </c>
      <c r="S84" s="23"/>
    </row>
    <row r="85" spans="16:19" s="14" customFormat="1" x14ac:dyDescent="0.35">
      <c r="P85" s="22"/>
      <c r="Q85" s="68">
        <v>0.77</v>
      </c>
      <c r="R85" s="68">
        <v>372.37959878270465</v>
      </c>
      <c r="S85" s="23"/>
    </row>
    <row r="86" spans="16:19" s="14" customFormat="1" x14ac:dyDescent="0.35">
      <c r="P86" s="22"/>
      <c r="Q86" s="96">
        <v>0.78</v>
      </c>
      <c r="R86" s="96">
        <v>377.30944922414608</v>
      </c>
      <c r="S86" s="23"/>
    </row>
    <row r="87" spans="16:19" s="14" customFormat="1" x14ac:dyDescent="0.35">
      <c r="P87" s="22"/>
      <c r="Q87" s="68">
        <v>0.79</v>
      </c>
      <c r="R87" s="68">
        <v>382.4652542386944</v>
      </c>
      <c r="S87" s="23"/>
    </row>
    <row r="88" spans="16:19" s="14" customFormat="1" x14ac:dyDescent="0.35">
      <c r="P88" s="22"/>
      <c r="Q88" s="96">
        <v>0.8</v>
      </c>
      <c r="R88" s="96">
        <v>387.84098303840187</v>
      </c>
      <c r="S88" s="23"/>
    </row>
    <row r="89" spans="16:19" s="14" customFormat="1" x14ac:dyDescent="0.35">
      <c r="P89" s="22"/>
      <c r="Q89" s="68">
        <v>0.81</v>
      </c>
      <c r="R89" s="68">
        <v>393.44786726441839</v>
      </c>
      <c r="S89" s="23"/>
    </row>
    <row r="90" spans="16:19" s="14" customFormat="1" x14ac:dyDescent="0.35">
      <c r="P90" s="22"/>
      <c r="Q90" s="96">
        <v>0.82000000000000006</v>
      </c>
      <c r="R90" s="96">
        <v>399.31280818103971</v>
      </c>
      <c r="S90" s="23"/>
    </row>
    <row r="91" spans="16:19" s="14" customFormat="1" x14ac:dyDescent="0.35">
      <c r="P91" s="22"/>
      <c r="Q91" s="68">
        <v>0.83000000000000007</v>
      </c>
      <c r="R91" s="68">
        <v>405.58610765581619</v>
      </c>
      <c r="S91" s="23"/>
    </row>
    <row r="92" spans="16:19" s="14" customFormat="1" x14ac:dyDescent="0.35">
      <c r="P92" s="22"/>
      <c r="Q92" s="96">
        <v>0.84</v>
      </c>
      <c r="R92" s="96">
        <v>412.27048208591663</v>
      </c>
      <c r="S92" s="23"/>
    </row>
    <row r="93" spans="16:19" s="14" customFormat="1" x14ac:dyDescent="0.35">
      <c r="P93" s="22"/>
      <c r="Q93" s="68">
        <v>0.85</v>
      </c>
      <c r="R93" s="68">
        <v>419.38672467841673</v>
      </c>
      <c r="S93" s="23"/>
    </row>
    <row r="94" spans="16:19" s="14" customFormat="1" x14ac:dyDescent="0.35">
      <c r="P94" s="22"/>
      <c r="Q94" s="96">
        <v>0.86</v>
      </c>
      <c r="R94" s="96">
        <v>427.15348192308784</v>
      </c>
      <c r="S94" s="23"/>
    </row>
    <row r="95" spans="16:19" s="14" customFormat="1" x14ac:dyDescent="0.35">
      <c r="P95" s="22"/>
      <c r="Q95" s="68">
        <v>0.87</v>
      </c>
      <c r="R95" s="68">
        <v>435.75431616098757</v>
      </c>
      <c r="S95" s="23"/>
    </row>
    <row r="96" spans="16:19" s="14" customFormat="1" x14ac:dyDescent="0.35">
      <c r="P96" s="22"/>
      <c r="Q96" s="96">
        <v>0.88</v>
      </c>
      <c r="R96" s="96">
        <v>445.51383627261339</v>
      </c>
      <c r="S96" s="23"/>
    </row>
    <row r="97" spans="16:19" s="14" customFormat="1" x14ac:dyDescent="0.35">
      <c r="P97" s="22"/>
      <c r="Q97" s="68">
        <v>0.89</v>
      </c>
      <c r="R97" s="68">
        <v>457.27424326012294</v>
      </c>
      <c r="S97" s="23"/>
    </row>
    <row r="98" spans="16:19" s="14" customFormat="1" x14ac:dyDescent="0.35">
      <c r="P98" s="22"/>
      <c r="Q98" s="96">
        <v>0.9</v>
      </c>
      <c r="R98" s="96">
        <v>474.34470962894716</v>
      </c>
      <c r="S98" s="23"/>
    </row>
    <row r="99" spans="16:19" s="14" customFormat="1" x14ac:dyDescent="0.35">
      <c r="P99" s="22"/>
      <c r="Q99" s="68">
        <v>0.91</v>
      </c>
      <c r="R99" s="68">
        <v>514.29038097155956</v>
      </c>
      <c r="S99" s="23"/>
    </row>
    <row r="100" spans="16:19" s="14" customFormat="1" x14ac:dyDescent="0.35">
      <c r="P100" s="22"/>
      <c r="Q100" s="96">
        <v>0.92</v>
      </c>
      <c r="R100" s="96">
        <v>567.22213939668188</v>
      </c>
      <c r="S100" s="23"/>
    </row>
    <row r="101" spans="16:19" s="14" customFormat="1" x14ac:dyDescent="0.35">
      <c r="P101" s="22"/>
      <c r="Q101" s="68">
        <v>0.93</v>
      </c>
      <c r="R101" s="68">
        <v>577.16533489187748</v>
      </c>
      <c r="S101" s="23"/>
    </row>
    <row r="102" spans="16:19" s="14" customFormat="1" x14ac:dyDescent="0.35">
      <c r="P102" s="22"/>
      <c r="Q102" s="96">
        <v>0.94000000000000006</v>
      </c>
      <c r="R102" s="96">
        <v>583.35443424658706</v>
      </c>
      <c r="S102" s="23"/>
    </row>
    <row r="103" spans="16:19" s="14" customFormat="1" x14ac:dyDescent="0.35">
      <c r="P103" s="22"/>
      <c r="Q103" s="68">
        <v>0.95000000000000007</v>
      </c>
      <c r="R103" s="68">
        <v>589.17169014641081</v>
      </c>
      <c r="S103" s="23"/>
    </row>
    <row r="104" spans="16:19" s="14" customFormat="1" x14ac:dyDescent="0.35">
      <c r="P104" s="22"/>
      <c r="Q104" s="96">
        <v>0.96</v>
      </c>
      <c r="R104" s="96">
        <v>596.44154454901241</v>
      </c>
      <c r="S104" s="23"/>
    </row>
    <row r="105" spans="16:19" s="14" customFormat="1" x14ac:dyDescent="0.35">
      <c r="P105" s="22"/>
      <c r="Q105" s="68">
        <v>0.97</v>
      </c>
      <c r="R105" s="68">
        <v>605.16509448319368</v>
      </c>
      <c r="S105" s="23"/>
    </row>
    <row r="106" spans="16:19" s="14" customFormat="1" x14ac:dyDescent="0.35">
      <c r="P106" s="22"/>
      <c r="Q106" s="96">
        <v>0.98</v>
      </c>
      <c r="R106" s="96">
        <v>616.28667683195795</v>
      </c>
      <c r="S106" s="23"/>
    </row>
    <row r="107" spans="16:19" s="14" customFormat="1" x14ac:dyDescent="0.35">
      <c r="P107" s="22"/>
      <c r="Q107" s="68">
        <v>0.99</v>
      </c>
      <c r="R107" s="68">
        <v>634.69048026396422</v>
      </c>
      <c r="S107" s="23"/>
    </row>
    <row r="108" spans="16:19" s="14" customFormat="1" x14ac:dyDescent="0.35">
      <c r="P108" s="24"/>
      <c r="Q108" s="25"/>
      <c r="R108" s="25"/>
      <c r="S108" s="26"/>
    </row>
    <row r="109" spans="16:19" s="14" customFormat="1" x14ac:dyDescent="0.35"/>
    <row r="110" spans="16:19" s="14" customFormat="1" x14ac:dyDescent="0.35"/>
    <row r="111" spans="16:19" s="14" customFormat="1" x14ac:dyDescent="0.35"/>
    <row r="112" spans="16:19" s="14" customFormat="1" x14ac:dyDescent="0.35"/>
    <row r="113" s="14" customFormat="1" x14ac:dyDescent="0.35"/>
    <row r="114" s="14" customFormat="1" x14ac:dyDescent="0.35"/>
    <row r="115" s="14" customFormat="1" x14ac:dyDescent="0.35"/>
    <row r="116" s="14" customFormat="1" x14ac:dyDescent="0.35"/>
    <row r="117" s="14" customFormat="1" x14ac:dyDescent="0.35"/>
    <row r="118" s="14" customFormat="1" x14ac:dyDescent="0.35"/>
    <row r="119" s="14" customFormat="1" x14ac:dyDescent="0.35"/>
    <row r="120" s="14" customFormat="1" x14ac:dyDescent="0.35"/>
    <row r="121" s="14" customFormat="1" x14ac:dyDescent="0.35"/>
    <row r="122" s="14" customFormat="1" x14ac:dyDescent="0.35"/>
    <row r="123" s="14" customFormat="1" x14ac:dyDescent="0.35"/>
    <row r="124" s="14" customFormat="1" x14ac:dyDescent="0.35"/>
    <row r="125" s="14" customFormat="1" x14ac:dyDescent="0.35"/>
    <row r="126" s="14" customFormat="1" x14ac:dyDescent="0.35"/>
    <row r="127" s="14" customFormat="1" x14ac:dyDescent="0.35"/>
    <row r="128" s="14" customFormat="1" x14ac:dyDescent="0.35"/>
    <row r="129" spans="18:18" s="14" customFormat="1" x14ac:dyDescent="0.35"/>
    <row r="130" spans="18:18" s="14" customFormat="1" x14ac:dyDescent="0.35"/>
    <row r="131" spans="18:18" s="14" customFormat="1" x14ac:dyDescent="0.35">
      <c r="R131" s="19"/>
    </row>
    <row r="132" spans="18:18" s="14" customFormat="1" x14ac:dyDescent="0.35"/>
    <row r="133" spans="18:18" s="14" customFormat="1" x14ac:dyDescent="0.35"/>
    <row r="134" spans="18:18" s="14" customFormat="1" x14ac:dyDescent="0.35"/>
    <row r="135" spans="18:18" s="14" customFormat="1" x14ac:dyDescent="0.35"/>
    <row r="136" spans="18:18" s="14" customFormat="1" x14ac:dyDescent="0.35"/>
    <row r="137" spans="18:18" s="14" customFormat="1" x14ac:dyDescent="0.35"/>
    <row r="138" spans="18:18" s="14" customFormat="1" x14ac:dyDescent="0.35"/>
    <row r="139" spans="18:18" s="14" customFormat="1" x14ac:dyDescent="0.35"/>
    <row r="140" spans="18:18" s="14" customFormat="1" x14ac:dyDescent="0.35"/>
    <row r="141" spans="18:18" s="14" customFormat="1" x14ac:dyDescent="0.35"/>
    <row r="142" spans="18:18" s="14" customFormat="1" x14ac:dyDescent="0.35"/>
    <row r="143" spans="18:18" s="14" customFormat="1" x14ac:dyDescent="0.35"/>
    <row r="144" spans="18:18" s="14" customFormat="1" x14ac:dyDescent="0.35"/>
    <row r="145" s="14" customFormat="1" x14ac:dyDescent="0.35"/>
    <row r="146" s="14" customFormat="1" x14ac:dyDescent="0.35"/>
    <row r="147" s="14" customFormat="1" x14ac:dyDescent="0.35"/>
    <row r="148" s="14" customFormat="1" x14ac:dyDescent="0.35"/>
    <row r="149" s="14" customFormat="1" x14ac:dyDescent="0.35"/>
    <row r="150" s="14" customFormat="1" x14ac:dyDescent="0.35"/>
    <row r="151" s="14" customFormat="1" x14ac:dyDescent="0.35"/>
    <row r="152" s="14" customFormat="1" x14ac:dyDescent="0.35"/>
    <row r="153" s="14" customFormat="1" x14ac:dyDescent="0.35"/>
    <row r="154" s="14" customFormat="1" x14ac:dyDescent="0.35"/>
    <row r="155" s="14" customFormat="1" x14ac:dyDescent="0.35"/>
    <row r="156" s="14" customFormat="1" x14ac:dyDescent="0.35"/>
    <row r="157" s="14" customFormat="1" x14ac:dyDescent="0.35"/>
    <row r="158" s="14" customFormat="1" x14ac:dyDescent="0.35"/>
    <row r="159" s="14" customFormat="1" x14ac:dyDescent="0.35"/>
    <row r="160" s="14" customFormat="1" x14ac:dyDescent="0.35"/>
    <row r="161" s="14" customFormat="1" x14ac:dyDescent="0.35"/>
    <row r="162" s="14" customFormat="1" x14ac:dyDescent="0.35"/>
    <row r="163" s="14" customFormat="1" x14ac:dyDescent="0.35"/>
    <row r="164" s="14" customFormat="1" x14ac:dyDescent="0.35"/>
    <row r="165" s="14" customFormat="1" x14ac:dyDescent="0.35"/>
    <row r="166" s="14" customFormat="1" x14ac:dyDescent="0.35"/>
    <row r="167" s="14" customFormat="1" x14ac:dyDescent="0.35"/>
    <row r="168" s="14" customFormat="1" x14ac:dyDescent="0.35"/>
    <row r="169" s="14" customFormat="1" x14ac:dyDescent="0.35"/>
    <row r="170" s="14" customFormat="1" x14ac:dyDescent="0.35"/>
    <row r="171" s="14" customFormat="1" x14ac:dyDescent="0.35"/>
    <row r="172" s="14" customFormat="1" x14ac:dyDescent="0.35"/>
    <row r="173" s="14" customFormat="1" x14ac:dyDescent="0.35"/>
    <row r="174" s="14" customFormat="1" x14ac:dyDescent="0.35"/>
    <row r="175" s="14" customFormat="1" x14ac:dyDescent="0.35"/>
    <row r="176" s="14" customFormat="1" x14ac:dyDescent="0.35"/>
    <row r="177" s="14" customFormat="1" x14ac:dyDescent="0.35"/>
    <row r="178" s="14" customFormat="1" x14ac:dyDescent="0.35"/>
    <row r="179" s="14" customFormat="1" x14ac:dyDescent="0.35"/>
    <row r="180" s="14" customFormat="1" x14ac:dyDescent="0.35"/>
    <row r="181" s="14" customFormat="1" x14ac:dyDescent="0.35"/>
    <row r="182" s="14" customFormat="1" x14ac:dyDescent="0.35"/>
    <row r="183" s="14" customFormat="1" x14ac:dyDescent="0.35"/>
    <row r="184" s="14" customFormat="1" x14ac:dyDescent="0.35"/>
    <row r="185" s="14" customFormat="1" x14ac:dyDescent="0.35"/>
    <row r="186" s="14" customFormat="1" x14ac:dyDescent="0.35"/>
    <row r="187" s="14" customFormat="1" x14ac:dyDescent="0.35"/>
    <row r="188" s="14" customFormat="1" x14ac:dyDescent="0.35"/>
    <row r="189" s="14" customFormat="1" x14ac:dyDescent="0.35"/>
    <row r="190" s="14" customFormat="1" x14ac:dyDescent="0.35"/>
    <row r="191" s="14" customFormat="1" x14ac:dyDescent="0.35"/>
    <row r="192" s="14" customFormat="1" x14ac:dyDescent="0.35"/>
    <row r="193" s="14" customFormat="1" x14ac:dyDescent="0.35"/>
    <row r="194" s="14" customFormat="1" x14ac:dyDescent="0.35"/>
    <row r="195" s="14" customFormat="1" x14ac:dyDescent="0.35"/>
    <row r="196" s="14" customFormat="1" x14ac:dyDescent="0.35"/>
    <row r="197" s="14" customFormat="1" x14ac:dyDescent="0.35"/>
    <row r="198" s="14" customFormat="1" x14ac:dyDescent="0.35"/>
    <row r="199" s="14" customFormat="1" x14ac:dyDescent="0.35"/>
    <row r="200" s="14" customFormat="1" x14ac:dyDescent="0.35"/>
    <row r="201" s="14" customFormat="1" x14ac:dyDescent="0.35"/>
    <row r="202" s="14" customFormat="1" x14ac:dyDescent="0.35"/>
    <row r="203" s="14" customFormat="1" x14ac:dyDescent="0.35"/>
    <row r="204" s="14" customFormat="1" x14ac:dyDescent="0.35"/>
    <row r="205" s="14" customFormat="1" x14ac:dyDescent="0.35"/>
    <row r="206" s="14" customFormat="1" x14ac:dyDescent="0.35"/>
    <row r="207" s="14" customFormat="1" x14ac:dyDescent="0.35"/>
    <row r="208" s="14" customFormat="1" x14ac:dyDescent="0.35"/>
    <row r="209" spans="2:19" s="14" customFormat="1" x14ac:dyDescent="0.35"/>
    <row r="210" spans="2:19" s="14" customFormat="1" x14ac:dyDescent="0.35"/>
    <row r="211" spans="2:19" s="14" customFormat="1" x14ac:dyDescent="0.35"/>
    <row r="212" spans="2:19" s="14" customFormat="1" x14ac:dyDescent="0.35"/>
    <row r="213" spans="2:19" s="14" customFormat="1" x14ac:dyDescent="0.35"/>
    <row r="214" spans="2:19" s="14" customFormat="1" x14ac:dyDescent="0.35"/>
    <row r="215" spans="2:19" s="14" customFormat="1" x14ac:dyDescent="0.35"/>
    <row r="216" spans="2:19" s="14" customFormat="1" x14ac:dyDescent="0.35"/>
    <row r="217" spans="2:19" s="14" customFormat="1" x14ac:dyDescent="0.35"/>
    <row r="218" spans="2:19" s="14" customFormat="1" x14ac:dyDescent="0.35"/>
    <row r="219" spans="2:19" s="14" customFormat="1" x14ac:dyDescent="0.35"/>
    <row r="220" spans="2:19" s="14" customFormat="1" x14ac:dyDescent="0.35"/>
    <row r="221" spans="2:19" s="14" customFormat="1" x14ac:dyDescent="0.35"/>
    <row r="222" spans="2:19" s="14" customFormat="1" x14ac:dyDescent="0.35"/>
    <row r="223" spans="2:19" x14ac:dyDescent="0.3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3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3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35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35">
      <c r="G227" s="14"/>
      <c r="H227" s="14"/>
      <c r="O227" s="14"/>
      <c r="P227" s="14"/>
      <c r="Q227" s="14"/>
      <c r="R227" s="14"/>
      <c r="S227" s="14"/>
    </row>
    <row r="228" spans="2:19" x14ac:dyDescent="0.35">
      <c r="G228" s="14"/>
      <c r="H228" s="14"/>
      <c r="O228" s="14"/>
      <c r="P228" s="14"/>
      <c r="Q228" s="14"/>
      <c r="R228" s="14"/>
      <c r="S228" s="14"/>
    </row>
    <row r="229" spans="2:19" x14ac:dyDescent="0.35">
      <c r="G229" s="14"/>
      <c r="O229" s="14"/>
      <c r="P229" s="14"/>
      <c r="Q229" s="14"/>
      <c r="R229" s="14"/>
      <c r="S229" s="14"/>
    </row>
    <row r="230" spans="2:19" x14ac:dyDescent="0.35">
      <c r="G230" s="14"/>
      <c r="O230" s="14"/>
      <c r="P230" s="14"/>
      <c r="Q230" s="14"/>
      <c r="R230" s="14"/>
      <c r="S230" s="14"/>
    </row>
    <row r="231" spans="2:19" x14ac:dyDescent="0.35">
      <c r="G231" s="14"/>
      <c r="O231" s="14"/>
      <c r="P231" s="14"/>
      <c r="Q231" s="14"/>
      <c r="R231" s="14"/>
      <c r="S231" s="14"/>
    </row>
    <row r="232" spans="2:19" x14ac:dyDescent="0.35">
      <c r="O232" s="14"/>
      <c r="P232" s="14"/>
      <c r="Q232" s="14"/>
      <c r="R232" s="14"/>
      <c r="S232" s="14"/>
    </row>
    <row r="233" spans="2:19" x14ac:dyDescent="0.35">
      <c r="O233" s="14"/>
      <c r="P233" s="14"/>
      <c r="Q233" s="14"/>
      <c r="R233" s="14"/>
      <c r="S233" s="14"/>
    </row>
    <row r="234" spans="2:19" x14ac:dyDescent="0.35">
      <c r="O234" s="14"/>
      <c r="P234" s="14"/>
      <c r="Q234" s="14"/>
      <c r="R234" s="14"/>
      <c r="S234" s="14"/>
    </row>
    <row r="235" spans="2:19" x14ac:dyDescent="0.35">
      <c r="P235" s="14"/>
      <c r="Q235" s="14"/>
      <c r="R235" s="14"/>
      <c r="S235" s="14"/>
    </row>
    <row r="236" spans="2:19" x14ac:dyDescent="0.35">
      <c r="P236" s="14"/>
      <c r="Q236" s="14"/>
      <c r="R236" s="14"/>
      <c r="S236" s="14"/>
    </row>
    <row r="237" spans="2:19" x14ac:dyDescent="0.35">
      <c r="P237" s="14"/>
      <c r="Q237" s="14"/>
      <c r="R237" s="14"/>
      <c r="S237" s="14"/>
    </row>
    <row r="238" spans="2:19" x14ac:dyDescent="0.35">
      <c r="P238" s="14"/>
      <c r="Q238" s="14"/>
      <c r="R238" s="14"/>
      <c r="S238" s="14"/>
    </row>
    <row r="239" spans="2:19" x14ac:dyDescent="0.35">
      <c r="P239" s="14"/>
      <c r="Q239" s="14"/>
      <c r="R239" s="14"/>
      <c r="S239" s="14"/>
    </row>
    <row r="240" spans="2:19" x14ac:dyDescent="0.35">
      <c r="P240" s="14"/>
      <c r="Q240" s="14"/>
      <c r="R240" s="14"/>
      <c r="S240" s="14"/>
    </row>
    <row r="241" spans="16:19" x14ac:dyDescent="0.35">
      <c r="P241" s="14"/>
      <c r="Q241" s="14"/>
      <c r="R241" s="14"/>
      <c r="S241" s="14"/>
    </row>
    <row r="242" spans="16:19" x14ac:dyDescent="0.35">
      <c r="P242" s="14"/>
      <c r="Q242" s="14"/>
      <c r="R242" s="14"/>
      <c r="S242" s="14"/>
    </row>
    <row r="243" spans="16:19" x14ac:dyDescent="0.35">
      <c r="P243" s="14"/>
      <c r="Q243" s="14"/>
      <c r="R243" s="14"/>
      <c r="S243" s="14"/>
    </row>
    <row r="244" spans="16:19" x14ac:dyDescent="0.35">
      <c r="P244" s="14"/>
      <c r="Q244" s="14"/>
      <c r="R244" s="14"/>
      <c r="S244" s="14"/>
    </row>
    <row r="245" spans="16:19" x14ac:dyDescent="0.35">
      <c r="P245" s="14"/>
      <c r="Q245" s="14"/>
      <c r="R245" s="14"/>
      <c r="S245" s="14"/>
    </row>
    <row r="246" spans="16:19" x14ac:dyDescent="0.35">
      <c r="P246" s="14"/>
      <c r="Q246" s="14"/>
      <c r="R246" s="14"/>
      <c r="S246" s="14"/>
    </row>
    <row r="247" spans="16:19" x14ac:dyDescent="0.35">
      <c r="P247" s="14"/>
      <c r="Q247" s="14"/>
      <c r="R247" s="14"/>
      <c r="S247" s="14"/>
    </row>
    <row r="248" spans="16:19" x14ac:dyDescent="0.35">
      <c r="P248" s="14"/>
      <c r="Q248" s="14"/>
      <c r="R248" s="14"/>
      <c r="S248" s="14"/>
    </row>
    <row r="249" spans="16:19" x14ac:dyDescent="0.35">
      <c r="P249" s="14"/>
      <c r="Q249" s="14"/>
      <c r="R249" s="14"/>
      <c r="S249" s="14"/>
    </row>
    <row r="250" spans="16:19" x14ac:dyDescent="0.35">
      <c r="P250" s="14"/>
      <c r="Q250" s="14"/>
      <c r="R250" s="14"/>
      <c r="S250" s="14"/>
    </row>
    <row r="251" spans="16:19" x14ac:dyDescent="0.35">
      <c r="P251" s="14"/>
      <c r="Q251" s="14"/>
      <c r="R251" s="14"/>
      <c r="S251" s="14"/>
    </row>
    <row r="252" spans="16:19" x14ac:dyDescent="0.35">
      <c r="P252" s="14"/>
      <c r="Q252" s="14"/>
      <c r="R252" s="14"/>
      <c r="S252" s="14"/>
    </row>
    <row r="253" spans="16:19" x14ac:dyDescent="0.35">
      <c r="P253" s="14"/>
      <c r="Q253" s="14"/>
      <c r="R253" s="14"/>
      <c r="S253" s="14"/>
    </row>
    <row r="254" spans="16:19" x14ac:dyDescent="0.35">
      <c r="P254" s="14"/>
      <c r="Q254" s="14"/>
      <c r="R254" s="14"/>
      <c r="S254" s="14"/>
    </row>
    <row r="255" spans="16:19" x14ac:dyDescent="0.35">
      <c r="P255" s="14"/>
      <c r="Q255" s="14"/>
      <c r="R255" s="14"/>
      <c r="S255" s="14"/>
    </row>
    <row r="256" spans="16:19" x14ac:dyDescent="0.35">
      <c r="P256" s="14"/>
      <c r="Q256" s="14"/>
      <c r="R256" s="14"/>
      <c r="S256" s="14"/>
    </row>
    <row r="257" spans="16:19" x14ac:dyDescent="0.35">
      <c r="P257" s="14"/>
      <c r="Q257" s="14"/>
      <c r="R257" s="14"/>
      <c r="S257" s="14"/>
    </row>
    <row r="258" spans="16:19" x14ac:dyDescent="0.35">
      <c r="P258" s="14"/>
      <c r="Q258" s="14"/>
      <c r="R258" s="14"/>
      <c r="S258" s="14"/>
    </row>
    <row r="259" spans="16:19" x14ac:dyDescent="0.35">
      <c r="P259" s="14"/>
      <c r="Q259" s="14"/>
      <c r="R259" s="14"/>
      <c r="S259" s="14"/>
    </row>
    <row r="260" spans="16:19" x14ac:dyDescent="0.35">
      <c r="P260" s="14"/>
      <c r="Q260" s="14"/>
      <c r="R260" s="14"/>
      <c r="S260" s="14"/>
    </row>
    <row r="261" spans="16:19" x14ac:dyDescent="0.35">
      <c r="P261" s="14"/>
      <c r="Q261" s="14"/>
      <c r="R261" s="14"/>
      <c r="S261" s="14"/>
    </row>
    <row r="262" spans="16:19" x14ac:dyDescent="0.35">
      <c r="P262" s="14"/>
      <c r="Q262" s="14"/>
      <c r="R262" s="14"/>
      <c r="S262" s="14"/>
    </row>
    <row r="263" spans="16:19" x14ac:dyDescent="0.35">
      <c r="P263" s="14"/>
      <c r="Q263" s="14"/>
      <c r="R263" s="14"/>
      <c r="S263" s="14"/>
    </row>
    <row r="264" spans="16:19" x14ac:dyDescent="0.35">
      <c r="P264" s="14"/>
      <c r="Q264" s="14"/>
      <c r="R264" s="14"/>
      <c r="S264" s="14"/>
    </row>
    <row r="265" spans="16:19" x14ac:dyDescent="0.35">
      <c r="P265" s="14"/>
      <c r="Q265" s="14"/>
      <c r="R265" s="14"/>
      <c r="S265" s="14"/>
    </row>
    <row r="266" spans="16:19" x14ac:dyDescent="0.35">
      <c r="P266" s="14"/>
      <c r="Q266" s="14"/>
      <c r="R266" s="14"/>
      <c r="S266" s="14"/>
    </row>
    <row r="267" spans="16:19" x14ac:dyDescent="0.35">
      <c r="P267" s="14"/>
      <c r="Q267" s="14"/>
      <c r="R267" s="14"/>
      <c r="S267" s="14"/>
    </row>
    <row r="268" spans="16:19" x14ac:dyDescent="0.35">
      <c r="P268" s="14"/>
      <c r="Q268" s="14"/>
      <c r="R268" s="14"/>
      <c r="S268" s="14"/>
    </row>
    <row r="269" spans="16:19" x14ac:dyDescent="0.35">
      <c r="P269" s="14"/>
      <c r="Q269" s="14"/>
      <c r="R269" s="14"/>
      <c r="S269" s="14"/>
    </row>
    <row r="270" spans="16:19" x14ac:dyDescent="0.35">
      <c r="P270" s="14"/>
      <c r="Q270" s="14"/>
      <c r="R270" s="14"/>
      <c r="S270" s="14"/>
    </row>
    <row r="271" spans="16:19" x14ac:dyDescent="0.35">
      <c r="P271" s="14"/>
      <c r="Q271" s="14"/>
      <c r="R271" s="14"/>
      <c r="S271" s="14"/>
    </row>
    <row r="272" spans="16:19" x14ac:dyDescent="0.35">
      <c r="P272" s="14"/>
      <c r="Q272" s="14"/>
      <c r="R272" s="14"/>
      <c r="S272" s="14"/>
    </row>
    <row r="273" spans="16:19" x14ac:dyDescent="0.35">
      <c r="P273" s="14"/>
      <c r="Q273" s="14"/>
      <c r="R273" s="14"/>
      <c r="S273" s="14"/>
    </row>
    <row r="274" spans="16:19" x14ac:dyDescent="0.35">
      <c r="P274" s="14"/>
      <c r="Q274" s="14"/>
      <c r="R274" s="14"/>
      <c r="S274" s="14"/>
    </row>
    <row r="275" spans="16:19" x14ac:dyDescent="0.35">
      <c r="P275" s="14"/>
      <c r="Q275" s="14"/>
      <c r="R275" s="14"/>
      <c r="S275" s="14"/>
    </row>
    <row r="276" spans="16:19" x14ac:dyDescent="0.35">
      <c r="P276" s="14"/>
      <c r="Q276" s="14"/>
      <c r="R276" s="14"/>
      <c r="S276" s="14"/>
    </row>
    <row r="277" spans="16:19" x14ac:dyDescent="0.35">
      <c r="P277" s="14"/>
      <c r="Q277" s="14"/>
      <c r="R277" s="14"/>
      <c r="S277" s="14"/>
    </row>
    <row r="278" spans="16:19" x14ac:dyDescent="0.35">
      <c r="P278" s="14"/>
      <c r="Q278" s="14"/>
      <c r="R278" s="14"/>
      <c r="S278" s="14"/>
    </row>
    <row r="279" spans="16:19" x14ac:dyDescent="0.35">
      <c r="P279" s="14"/>
      <c r="Q279" s="14"/>
      <c r="R279" s="14"/>
      <c r="S279" s="14"/>
    </row>
    <row r="280" spans="16:19" x14ac:dyDescent="0.35">
      <c r="P280" s="14"/>
      <c r="Q280" s="14"/>
      <c r="R280" s="14"/>
      <c r="S280" s="14"/>
    </row>
    <row r="281" spans="16:19" x14ac:dyDescent="0.35">
      <c r="P281" s="14"/>
      <c r="Q281" s="14"/>
      <c r="R281" s="14"/>
      <c r="S281" s="14"/>
    </row>
    <row r="282" spans="16:19" x14ac:dyDescent="0.35">
      <c r="P282" s="14"/>
      <c r="Q282" s="14"/>
      <c r="R282" s="14"/>
      <c r="S282" s="14"/>
    </row>
    <row r="283" spans="16:19" x14ac:dyDescent="0.35">
      <c r="P283" s="14"/>
      <c r="Q283" s="14"/>
      <c r="R283" s="14"/>
      <c r="S283" s="14"/>
    </row>
    <row r="284" spans="16:19" x14ac:dyDescent="0.35">
      <c r="P284" s="14"/>
      <c r="Q284" s="14"/>
      <c r="R284" s="14"/>
      <c r="S284" s="14"/>
    </row>
    <row r="285" spans="16:19" x14ac:dyDescent="0.35">
      <c r="P285" s="14"/>
      <c r="Q285" s="14"/>
      <c r="R285" s="14"/>
      <c r="S285" s="14"/>
    </row>
    <row r="286" spans="16:19" x14ac:dyDescent="0.35">
      <c r="P286" s="14"/>
      <c r="Q286" s="14"/>
      <c r="R286" s="14"/>
      <c r="S286" s="14"/>
    </row>
    <row r="287" spans="16:19" x14ac:dyDescent="0.35">
      <c r="P287" s="14"/>
      <c r="Q287" s="14"/>
      <c r="R287" s="14"/>
      <c r="S287" s="14"/>
    </row>
    <row r="288" spans="16:19" x14ac:dyDescent="0.35">
      <c r="P288" s="14"/>
      <c r="Q288" s="14"/>
      <c r="R288" s="14"/>
      <c r="S288" s="14"/>
    </row>
    <row r="289" spans="16:19" x14ac:dyDescent="0.35">
      <c r="P289" s="14"/>
      <c r="Q289" s="14"/>
      <c r="R289" s="14"/>
      <c r="S289" s="14"/>
    </row>
    <row r="290" spans="16:19" x14ac:dyDescent="0.35">
      <c r="P290" s="14"/>
      <c r="Q290" s="14"/>
      <c r="R290" s="14"/>
      <c r="S290" s="14"/>
    </row>
    <row r="291" spans="16:19" x14ac:dyDescent="0.35">
      <c r="P291" s="14"/>
      <c r="Q291" s="14"/>
      <c r="R291" s="14"/>
      <c r="S291" s="14"/>
    </row>
    <row r="292" spans="16:19" x14ac:dyDescent="0.35">
      <c r="P292" s="14"/>
      <c r="Q292" s="14"/>
      <c r="R292" s="14"/>
      <c r="S292" s="14"/>
    </row>
    <row r="293" spans="16:19" x14ac:dyDescent="0.35">
      <c r="P293" s="14"/>
      <c r="Q293" s="14"/>
      <c r="R293" s="14"/>
      <c r="S293" s="14"/>
    </row>
    <row r="294" spans="16:19" x14ac:dyDescent="0.35">
      <c r="P294" s="14"/>
      <c r="Q294" s="14"/>
      <c r="R294" s="14"/>
      <c r="S294" s="14"/>
    </row>
    <row r="295" spans="16:19" x14ac:dyDescent="0.35">
      <c r="P295" s="14"/>
      <c r="Q295" s="14"/>
      <c r="R295" s="14"/>
      <c r="S295" s="14"/>
    </row>
    <row r="296" spans="16:19" x14ac:dyDescent="0.35">
      <c r="P296" s="14"/>
      <c r="Q296" s="14"/>
      <c r="R296" s="14"/>
      <c r="S296" s="14"/>
    </row>
    <row r="297" spans="16:19" x14ac:dyDescent="0.35">
      <c r="P297" s="14"/>
      <c r="Q297" s="14"/>
      <c r="R297" s="14"/>
      <c r="S297" s="14"/>
    </row>
    <row r="298" spans="16:19" x14ac:dyDescent="0.35">
      <c r="P298" s="14"/>
      <c r="Q298" s="14"/>
      <c r="R298" s="14"/>
      <c r="S298" s="14"/>
    </row>
    <row r="299" spans="16:19" x14ac:dyDescent="0.35">
      <c r="P299" s="14"/>
      <c r="Q299" s="14"/>
      <c r="R299" s="14"/>
      <c r="S299" s="14"/>
    </row>
    <row r="300" spans="16:19" x14ac:dyDescent="0.35">
      <c r="P300" s="14"/>
      <c r="Q300" s="14"/>
      <c r="R300" s="14"/>
      <c r="S300" s="14"/>
    </row>
    <row r="301" spans="16:19" x14ac:dyDescent="0.35">
      <c r="P301" s="14"/>
      <c r="Q301" s="14"/>
      <c r="R301" s="14"/>
      <c r="S301" s="14"/>
    </row>
    <row r="302" spans="16:19" x14ac:dyDescent="0.35">
      <c r="P302" s="14"/>
      <c r="Q302" s="14"/>
      <c r="R302" s="14"/>
      <c r="S302" s="14"/>
    </row>
    <row r="303" spans="16:19" x14ac:dyDescent="0.35">
      <c r="P303" s="14"/>
      <c r="Q303" s="14"/>
      <c r="R303" s="14"/>
      <c r="S303" s="14"/>
    </row>
    <row r="304" spans="16:19" x14ac:dyDescent="0.35">
      <c r="P304" s="14"/>
      <c r="Q304" s="14"/>
      <c r="R304" s="14"/>
      <c r="S304" s="14"/>
    </row>
    <row r="305" spans="16:19" x14ac:dyDescent="0.35">
      <c r="P305" s="14"/>
      <c r="Q305" s="14"/>
      <c r="R305" s="14"/>
      <c r="S305" s="14"/>
    </row>
    <row r="306" spans="16:19" x14ac:dyDescent="0.35">
      <c r="P306" s="14"/>
      <c r="Q306" s="14"/>
      <c r="R306" s="14"/>
      <c r="S306" s="14"/>
    </row>
    <row r="307" spans="16:19" x14ac:dyDescent="0.35">
      <c r="P307" s="14"/>
      <c r="Q307" s="14"/>
      <c r="R307" s="14"/>
      <c r="S307" s="14"/>
    </row>
    <row r="308" spans="16:19" x14ac:dyDescent="0.35">
      <c r="P308" s="14"/>
      <c r="Q308" s="14"/>
      <c r="R308" s="14"/>
      <c r="S308" s="14"/>
    </row>
    <row r="309" spans="16:19" x14ac:dyDescent="0.35">
      <c r="P309" s="14"/>
      <c r="Q309" s="14"/>
      <c r="R309" s="14"/>
      <c r="S309" s="14"/>
    </row>
    <row r="310" spans="16:19" x14ac:dyDescent="0.35">
      <c r="P310" s="14"/>
      <c r="Q310" s="14"/>
      <c r="R310" s="14"/>
      <c r="S310" s="14"/>
    </row>
    <row r="311" spans="16:19" x14ac:dyDescent="0.35">
      <c r="P311" s="14"/>
      <c r="Q311" s="14"/>
      <c r="R311" s="14"/>
      <c r="S311" s="14"/>
    </row>
    <row r="312" spans="16:19" x14ac:dyDescent="0.35">
      <c r="P312" s="14"/>
      <c r="Q312" s="14"/>
      <c r="R312" s="14"/>
      <c r="S312" s="14"/>
    </row>
    <row r="313" spans="16:19" x14ac:dyDescent="0.35">
      <c r="P313" s="14"/>
      <c r="Q313" s="14"/>
      <c r="R313" s="14"/>
      <c r="S313" s="14"/>
    </row>
    <row r="314" spans="16:19" x14ac:dyDescent="0.35">
      <c r="P314" s="14"/>
      <c r="Q314" s="14"/>
      <c r="R314" s="14"/>
      <c r="S314" s="14"/>
    </row>
    <row r="315" spans="16:19" x14ac:dyDescent="0.35">
      <c r="P315" s="14"/>
      <c r="Q315" s="14"/>
      <c r="R315" s="14"/>
      <c r="S315" s="14"/>
    </row>
    <row r="316" spans="16:19" x14ac:dyDescent="0.35">
      <c r="P316" s="14"/>
      <c r="Q316" s="14"/>
      <c r="R316" s="14"/>
      <c r="S316" s="14"/>
    </row>
    <row r="317" spans="16:19" x14ac:dyDescent="0.35">
      <c r="P317" s="14"/>
      <c r="Q317" s="14"/>
      <c r="R317" s="14"/>
      <c r="S317" s="14"/>
    </row>
    <row r="318" spans="16:19" x14ac:dyDescent="0.35">
      <c r="Q318" s="14"/>
      <c r="R318" s="14"/>
      <c r="S318" s="14"/>
    </row>
    <row r="319" spans="16:19" x14ac:dyDescent="0.35">
      <c r="Q319" s="14"/>
      <c r="R319" s="14"/>
      <c r="S319" s="14"/>
    </row>
    <row r="320" spans="16:19" x14ac:dyDescent="0.35">
      <c r="Q320" s="14"/>
      <c r="R320" s="14"/>
      <c r="S320" s="14"/>
    </row>
  </sheetData>
  <mergeCells count="17">
    <mergeCell ref="H17:I17"/>
    <mergeCell ref="H24:I24"/>
    <mergeCell ref="H32:I32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35886EE3-D892-407C-87DD-28DE59E60ECA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374650</xdr:colOff>
                    <xdr:row>0</xdr:row>
                    <xdr:rowOff>177800</xdr:rowOff>
                  </from>
                  <to>
                    <xdr:col>11</xdr:col>
                    <xdr:colOff>533400</xdr:colOff>
                    <xdr:row>0</xdr:row>
                    <xdr:rowOff>679450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311150</xdr:colOff>
                    <xdr:row>0</xdr:row>
                    <xdr:rowOff>196850</xdr:rowOff>
                  </from>
                  <to>
                    <xdr:col>13</xdr:col>
                    <xdr:colOff>330200</xdr:colOff>
                    <xdr:row>0</xdr:row>
                    <xdr:rowOff>673100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2A6AE-79F0-42D4-8CFF-589540FB3896}">
  <dimension ref="A1:W320"/>
  <sheetViews>
    <sheetView workbookViewId="0"/>
  </sheetViews>
  <sheetFormatPr defaultRowHeight="14.5" x14ac:dyDescent="0.35"/>
  <cols>
    <col min="2" max="2" width="3.90625" customWidth="1"/>
    <col min="3" max="3" width="21.08984375" customWidth="1"/>
    <col min="4" max="4" width="45.90625" customWidth="1"/>
    <col min="5" max="5" width="7.90625" customWidth="1"/>
    <col min="8" max="8" width="18.54296875" customWidth="1"/>
    <col min="9" max="9" width="15.54296875" customWidth="1"/>
    <col min="10" max="10" width="15" customWidth="1"/>
    <col min="11" max="11" width="11.36328125" customWidth="1"/>
    <col min="13" max="13" width="10.36328125" customWidth="1"/>
    <col min="14" max="14" width="8.36328125" customWidth="1"/>
    <col min="16" max="16" width="5.6328125" customWidth="1"/>
    <col min="17" max="18" width="12.453125" customWidth="1"/>
    <col min="19" max="19" width="5.6328125" customWidth="1"/>
  </cols>
  <sheetData>
    <row r="1" spans="2:23" s="1" customFormat="1" ht="69" customHeight="1" x14ac:dyDescent="0.3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55000000000000004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35"/>
    <row r="4" spans="2:23" s="14" customFormat="1" x14ac:dyDescent="0.3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35">
      <c r="G5" s="89" t="s">
        <v>138</v>
      </c>
      <c r="H5" s="89"/>
      <c r="I5" s="89"/>
      <c r="J5" s="89"/>
      <c r="K5" s="89"/>
      <c r="L5" s="89"/>
    </row>
    <row r="6" spans="2:23" s="14" customFormat="1" ht="22.25" customHeight="1" x14ac:dyDescent="0.6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3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" customHeight="1" x14ac:dyDescent="0.3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35">
      <c r="B9" s="22"/>
      <c r="C9" s="11" t="s">
        <v>31</v>
      </c>
      <c r="D9" s="68" t="s">
        <v>194</v>
      </c>
      <c r="E9" s="23"/>
      <c r="G9" s="22"/>
      <c r="H9" s="104" t="s">
        <v>34</v>
      </c>
      <c r="I9" s="105">
        <v>267.53856304304725</v>
      </c>
      <c r="J9" s="21"/>
      <c r="K9" s="21"/>
      <c r="L9" s="21"/>
      <c r="M9" s="21"/>
      <c r="N9" s="23"/>
      <c r="P9" s="22"/>
      <c r="Q9" s="68">
        <v>0.01</v>
      </c>
      <c r="R9" s="68">
        <v>103.86389686337171</v>
      </c>
      <c r="S9" s="23"/>
    </row>
    <row r="10" spans="2:23" s="14" customFormat="1" x14ac:dyDescent="0.35">
      <c r="B10" s="22"/>
      <c r="C10" s="95" t="s">
        <v>48</v>
      </c>
      <c r="D10" s="96" t="s">
        <v>152</v>
      </c>
      <c r="E10" s="23"/>
      <c r="F10" s="20"/>
      <c r="G10" s="22"/>
      <c r="H10" s="95" t="s">
        <v>35</v>
      </c>
      <c r="I10" s="96">
        <v>127.49808323612027</v>
      </c>
      <c r="J10" s="21"/>
      <c r="K10" s="21"/>
      <c r="L10" s="21"/>
      <c r="M10" s="21"/>
      <c r="N10" s="23"/>
      <c r="P10" s="22"/>
      <c r="Q10" s="96">
        <v>0.02</v>
      </c>
      <c r="R10" s="96">
        <v>112.47188825339703</v>
      </c>
      <c r="S10" s="23"/>
    </row>
    <row r="11" spans="2:23" s="14" customFormat="1" ht="14" customHeight="1" x14ac:dyDescent="0.35">
      <c r="B11" s="94"/>
      <c r="C11" s="97" t="s">
        <v>49</v>
      </c>
      <c r="D11" s="98" t="s">
        <v>153</v>
      </c>
      <c r="E11" s="94"/>
      <c r="G11" s="22"/>
      <c r="H11" s="11" t="s">
        <v>36</v>
      </c>
      <c r="I11" s="68">
        <v>639.73723644671338</v>
      </c>
      <c r="J11" s="21"/>
      <c r="K11" s="21"/>
      <c r="L11" s="21"/>
      <c r="M11" s="21"/>
      <c r="N11" s="23"/>
      <c r="P11" s="22"/>
      <c r="Q11" s="68">
        <v>0.03</v>
      </c>
      <c r="R11" s="68">
        <v>118.48171426126602</v>
      </c>
      <c r="S11" s="23"/>
    </row>
    <row r="12" spans="2:23" s="14" customFormat="1" ht="14.4" customHeight="1" x14ac:dyDescent="0.35">
      <c r="B12" s="94"/>
      <c r="C12" s="99"/>
      <c r="D12" s="100"/>
      <c r="E12" s="94"/>
      <c r="G12" s="22"/>
      <c r="H12" s="102" t="s">
        <v>42</v>
      </c>
      <c r="I12" s="103">
        <v>148.4024620469967</v>
      </c>
      <c r="J12" s="21"/>
      <c r="K12" s="21"/>
      <c r="L12" s="21"/>
      <c r="M12" s="21"/>
      <c r="N12" s="23"/>
      <c r="P12" s="22"/>
      <c r="Q12" s="96">
        <v>0.04</v>
      </c>
      <c r="R12" s="96">
        <v>123.32425702409847</v>
      </c>
      <c r="S12" s="23"/>
    </row>
    <row r="13" spans="2:23" s="14" customFormat="1" x14ac:dyDescent="0.35">
      <c r="B13" s="63"/>
      <c r="C13" s="72" t="s">
        <v>131</v>
      </c>
      <c r="D13" s="56" t="s">
        <v>193</v>
      </c>
      <c r="E13" s="64"/>
      <c r="G13" s="22"/>
      <c r="H13" s="11" t="s">
        <v>108</v>
      </c>
      <c r="I13" s="68">
        <v>0.25159288659035273</v>
      </c>
      <c r="J13" s="21"/>
      <c r="K13" s="21"/>
      <c r="L13" s="21"/>
      <c r="M13" s="21"/>
      <c r="N13" s="23"/>
      <c r="P13" s="22"/>
      <c r="Q13" s="68">
        <v>0.05</v>
      </c>
      <c r="R13" s="68">
        <v>127.49808323612027</v>
      </c>
      <c r="S13" s="23"/>
    </row>
    <row r="14" spans="2:23" s="14" customFormat="1" ht="14.4" customHeight="1" x14ac:dyDescent="0.35">
      <c r="B14" s="22"/>
      <c r="C14" s="44"/>
      <c r="D14" s="39"/>
      <c r="E14" s="23"/>
      <c r="G14" s="22"/>
      <c r="H14" s="95" t="s">
        <v>110</v>
      </c>
      <c r="I14" s="96">
        <v>2</v>
      </c>
      <c r="J14" s="21"/>
      <c r="K14" s="21"/>
      <c r="L14" s="21"/>
      <c r="M14" s="21"/>
      <c r="N14" s="23"/>
      <c r="P14" s="22"/>
      <c r="Q14" s="96">
        <v>0.06</v>
      </c>
      <c r="R14" s="96">
        <v>131.2387454184435</v>
      </c>
      <c r="S14" s="23"/>
    </row>
    <row r="15" spans="2:23" s="14" customFormat="1" ht="14.4" customHeight="1" x14ac:dyDescent="0.35">
      <c r="B15" s="22"/>
      <c r="C15" s="70" t="s">
        <v>57</v>
      </c>
      <c r="D15" s="41"/>
      <c r="E15" s="23"/>
      <c r="G15" s="22"/>
      <c r="H15" s="11" t="s">
        <v>109</v>
      </c>
      <c r="I15" s="68">
        <v>2.759886054497767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134.6743329317587</v>
      </c>
      <c r="S15" s="23"/>
    </row>
    <row r="16" spans="2:23" s="14" customFormat="1" x14ac:dyDescent="0.35">
      <c r="B16" s="22"/>
      <c r="C16" s="11" t="s">
        <v>32</v>
      </c>
      <c r="D16" s="68" t="s">
        <v>179</v>
      </c>
      <c r="E16" s="23"/>
      <c r="G16" s="22"/>
      <c r="H16" s="21"/>
      <c r="I16" s="21"/>
      <c r="J16" s="21"/>
      <c r="K16" s="21"/>
      <c r="L16" s="21"/>
      <c r="M16" s="21"/>
      <c r="N16" s="23"/>
      <c r="P16" s="22"/>
      <c r="Q16" s="96">
        <v>0.08</v>
      </c>
      <c r="R16" s="96">
        <v>137.88486732472762</v>
      </c>
      <c r="S16" s="23"/>
    </row>
    <row r="17" spans="2:19" s="14" customFormat="1" x14ac:dyDescent="0.35">
      <c r="B17" s="22"/>
      <c r="C17" s="95" t="s">
        <v>24</v>
      </c>
      <c r="D17" s="96">
        <v>0.1</v>
      </c>
      <c r="E17" s="23"/>
      <c r="G17" s="22"/>
      <c r="H17" s="78" t="s">
        <v>54</v>
      </c>
      <c r="I17" s="79"/>
      <c r="J17" s="41"/>
      <c r="K17" s="21"/>
      <c r="L17" s="21"/>
      <c r="M17" s="21"/>
      <c r="N17" s="23"/>
      <c r="P17" s="22"/>
      <c r="Q17" s="68">
        <v>0.09</v>
      </c>
      <c r="R17" s="68">
        <v>140.92512725207126</v>
      </c>
      <c r="S17" s="23"/>
    </row>
    <row r="18" spans="2:19" s="14" customFormat="1" x14ac:dyDescent="0.35">
      <c r="B18" s="22"/>
      <c r="C18" s="11" t="s">
        <v>33</v>
      </c>
      <c r="D18" s="68">
        <v>0.95</v>
      </c>
      <c r="E18" s="23"/>
      <c r="G18" s="22"/>
      <c r="H18" s="106" t="s">
        <v>52</v>
      </c>
      <c r="I18" s="106">
        <v>3</v>
      </c>
      <c r="J18" s="107"/>
      <c r="K18" s="21"/>
      <c r="L18" s="21"/>
      <c r="M18" s="21"/>
      <c r="N18" s="23"/>
      <c r="P18" s="22"/>
      <c r="Q18" s="96">
        <v>0.1</v>
      </c>
      <c r="R18" s="96">
        <v>143.84514706384812</v>
      </c>
      <c r="S18" s="23"/>
    </row>
    <row r="19" spans="2:19" s="14" customFormat="1" ht="14.4" customHeight="1" x14ac:dyDescent="0.35">
      <c r="B19" s="22"/>
      <c r="C19" s="95" t="s">
        <v>18</v>
      </c>
      <c r="D19" s="96" t="s">
        <v>178</v>
      </c>
      <c r="E19" s="23"/>
      <c r="G19" s="22"/>
      <c r="H19" s="51" t="s">
        <v>37</v>
      </c>
      <c r="I19" s="51" t="s">
        <v>38</v>
      </c>
      <c r="J19" s="21"/>
      <c r="K19" s="21"/>
      <c r="L19" s="21"/>
      <c r="M19" s="21"/>
      <c r="N19" s="23"/>
      <c r="P19" s="22"/>
      <c r="Q19" s="68">
        <v>0.11</v>
      </c>
      <c r="R19" s="68">
        <v>146.66948095088205</v>
      </c>
      <c r="S19" s="23"/>
    </row>
    <row r="20" spans="2:19" s="14" customFormat="1" x14ac:dyDescent="0.35">
      <c r="B20" s="22"/>
      <c r="C20" s="21"/>
      <c r="D20" s="40"/>
      <c r="E20" s="23"/>
      <c r="G20" s="22"/>
      <c r="H20" s="101" t="s">
        <v>186</v>
      </c>
      <c r="I20" s="68">
        <v>5.62127055298857E-2</v>
      </c>
      <c r="J20" s="21"/>
      <c r="K20" s="21"/>
      <c r="L20" s="21"/>
      <c r="M20" s="21"/>
      <c r="N20" s="23"/>
      <c r="P20" s="22"/>
      <c r="Q20" s="96">
        <v>0.12</v>
      </c>
      <c r="R20" s="96">
        <v>149.41442236148845</v>
      </c>
      <c r="S20" s="23"/>
    </row>
    <row r="21" spans="2:19" s="14" customFormat="1" ht="14.4" customHeight="1" x14ac:dyDescent="0.35">
      <c r="B21" s="22"/>
      <c r="C21" s="70" t="s">
        <v>56</v>
      </c>
      <c r="D21" s="41"/>
      <c r="E21" s="23"/>
      <c r="G21" s="22"/>
      <c r="H21" s="96" t="s">
        <v>188</v>
      </c>
      <c r="I21" s="96">
        <v>-9.8582920027714493</v>
      </c>
      <c r="J21" s="21"/>
      <c r="K21" s="21"/>
      <c r="L21" s="21"/>
      <c r="M21" s="21"/>
      <c r="N21" s="23"/>
      <c r="P21" s="22"/>
      <c r="Q21" s="68">
        <v>0.13</v>
      </c>
      <c r="R21" s="68">
        <v>152.11668767964792</v>
      </c>
      <c r="S21" s="23"/>
    </row>
    <row r="22" spans="2:19" s="14" customFormat="1" ht="14.4" customHeight="1" x14ac:dyDescent="0.35">
      <c r="B22" s="22"/>
      <c r="C22" s="11" t="s">
        <v>39</v>
      </c>
      <c r="D22" s="68" t="s">
        <v>41</v>
      </c>
      <c r="E22" s="23"/>
      <c r="F22" s="13"/>
      <c r="G22" s="22"/>
      <c r="H22" s="68" t="s">
        <v>190</v>
      </c>
      <c r="I22" s="68">
        <v>1.3706756047908799</v>
      </c>
      <c r="J22" s="21"/>
      <c r="K22" s="21"/>
      <c r="L22" s="21"/>
      <c r="M22" s="21"/>
      <c r="N22" s="23"/>
      <c r="P22" s="22"/>
      <c r="Q22" s="96">
        <v>0.14000000000000001</v>
      </c>
      <c r="R22" s="96">
        <v>154.7861124526417</v>
      </c>
      <c r="S22" s="23"/>
    </row>
    <row r="23" spans="2:19" s="14" customFormat="1" ht="14.4" customHeight="1" x14ac:dyDescent="0.35">
      <c r="B23" s="22"/>
      <c r="C23" s="95" t="s">
        <v>40</v>
      </c>
      <c r="D23" s="96" t="s">
        <v>155</v>
      </c>
      <c r="E23" s="23"/>
      <c r="F23" s="13"/>
      <c r="G23" s="22"/>
      <c r="H23" s="40"/>
      <c r="I23" s="40"/>
      <c r="J23" s="40"/>
      <c r="K23" s="21"/>
      <c r="L23" s="21"/>
      <c r="M23" s="21"/>
      <c r="N23" s="23"/>
      <c r="P23" s="22"/>
      <c r="Q23" s="68">
        <v>0.15</v>
      </c>
      <c r="R23" s="68">
        <v>157.43691493831935</v>
      </c>
      <c r="S23" s="23"/>
    </row>
    <row r="24" spans="2:19" s="14" customFormat="1" x14ac:dyDescent="0.35">
      <c r="B24" s="22"/>
      <c r="C24" s="11" t="s">
        <v>51</v>
      </c>
      <c r="D24" s="68">
        <v>5</v>
      </c>
      <c r="E24" s="23"/>
      <c r="F24" s="13"/>
      <c r="G24" s="22"/>
      <c r="H24" s="83" t="s">
        <v>53</v>
      </c>
      <c r="I24" s="83"/>
      <c r="J24" s="41"/>
      <c r="K24" s="41"/>
      <c r="L24" s="41"/>
      <c r="M24" s="41"/>
      <c r="N24" s="23"/>
      <c r="P24" s="22"/>
      <c r="Q24" s="96">
        <v>0.16</v>
      </c>
      <c r="R24" s="96">
        <v>160.09076911470643</v>
      </c>
      <c r="S24" s="23"/>
    </row>
    <row r="25" spans="2:19" s="14" customFormat="1" ht="29" x14ac:dyDescent="0.35">
      <c r="B25" s="24"/>
      <c r="C25" s="36"/>
      <c r="D25" s="36"/>
      <c r="E25" s="26"/>
      <c r="F25" s="13"/>
      <c r="G25" s="22"/>
      <c r="H25" s="42" t="s">
        <v>41</v>
      </c>
      <c r="I25" s="42" t="s">
        <v>47</v>
      </c>
      <c r="J25" s="43" t="s">
        <v>43</v>
      </c>
      <c r="K25" s="43" t="s">
        <v>44</v>
      </c>
      <c r="L25" s="43" t="s">
        <v>45</v>
      </c>
      <c r="M25" s="43" t="s">
        <v>46</v>
      </c>
      <c r="N25" s="23"/>
      <c r="P25" s="22"/>
      <c r="Q25" s="68">
        <v>0.17</v>
      </c>
      <c r="R25" s="68">
        <v>162.75439959059048</v>
      </c>
      <c r="S25" s="23"/>
    </row>
    <row r="26" spans="2:19" s="14" customFormat="1" ht="17.399999999999999" customHeight="1" x14ac:dyDescent="0.35">
      <c r="B26" s="45"/>
      <c r="C26" s="47"/>
      <c r="D26" s="47"/>
      <c r="E26" s="47"/>
      <c r="F26" s="13"/>
      <c r="G26" s="22"/>
      <c r="H26" s="68">
        <v>0</v>
      </c>
      <c r="I26" s="68">
        <v>5.6212705529885679E-2</v>
      </c>
      <c r="J26" s="68">
        <v>2.4188327189509806</v>
      </c>
      <c r="K26" s="68">
        <v>2</v>
      </c>
      <c r="L26" s="68">
        <v>43.03</v>
      </c>
      <c r="M26" s="68">
        <v>-0.27720471990205597</v>
      </c>
      <c r="N26" s="34"/>
      <c r="P26" s="22"/>
      <c r="Q26" s="96">
        <v>0.18</v>
      </c>
      <c r="R26" s="96">
        <v>165.46198530756615</v>
      </c>
      <c r="S26" s="23"/>
    </row>
    <row r="27" spans="2:19" s="14" customFormat="1" ht="13.5" customHeight="1" x14ac:dyDescent="0.35">
      <c r="B27" s="13"/>
      <c r="C27" s="35"/>
      <c r="D27" s="35"/>
      <c r="E27" s="35"/>
      <c r="F27" s="13"/>
      <c r="G27" s="22"/>
      <c r="H27" s="96">
        <v>17.2</v>
      </c>
      <c r="I27" s="96">
        <v>5.8644129638773683E-2</v>
      </c>
      <c r="J27" s="96">
        <v>2.4096872868572108</v>
      </c>
      <c r="K27" s="96">
        <v>4</v>
      </c>
      <c r="L27" s="96">
        <v>41.09</v>
      </c>
      <c r="M27" s="96">
        <v>1.0559060297985581</v>
      </c>
      <c r="N27" s="23"/>
      <c r="P27" s="22"/>
      <c r="Q27" s="68">
        <v>0.19</v>
      </c>
      <c r="R27" s="68">
        <v>168.218646711687</v>
      </c>
      <c r="S27" s="23"/>
    </row>
    <row r="28" spans="2:19" s="14" customFormat="1" ht="14.4" customHeight="1" x14ac:dyDescent="0.35">
      <c r="B28" s="13"/>
      <c r="C28" s="35"/>
      <c r="D28" s="35"/>
      <c r="E28" s="35"/>
      <c r="F28" s="13"/>
      <c r="G28" s="22"/>
      <c r="H28" s="68">
        <v>59.5</v>
      </c>
      <c r="I28" s="68">
        <v>6.9384818013336041E-2</v>
      </c>
      <c r="J28" s="68">
        <v>2.9141623565601136</v>
      </c>
      <c r="K28" s="68">
        <v>1</v>
      </c>
      <c r="L28" s="68">
        <v>42</v>
      </c>
      <c r="M28" s="68">
        <v>-1.1623497663084421</v>
      </c>
      <c r="N28" s="23"/>
      <c r="P28" s="22"/>
      <c r="Q28" s="96">
        <v>0.2</v>
      </c>
      <c r="R28" s="96">
        <v>171.06072708200753</v>
      </c>
      <c r="S28" s="23"/>
    </row>
    <row r="29" spans="2:19" s="14" customFormat="1" ht="14.4" customHeight="1" x14ac:dyDescent="0.35">
      <c r="B29" s="13"/>
      <c r="C29" s="35"/>
      <c r="D29" s="35"/>
      <c r="E29" s="35"/>
      <c r="F29" s="13"/>
      <c r="G29" s="22"/>
      <c r="H29" s="96">
        <v>177.1</v>
      </c>
      <c r="I29" s="96">
        <v>0.11224879120159269</v>
      </c>
      <c r="J29" s="96">
        <v>5.0287458458313523</v>
      </c>
      <c r="K29" s="96">
        <v>6</v>
      </c>
      <c r="L29" s="96">
        <v>44.8</v>
      </c>
      <c r="M29" s="96">
        <v>0.4596819064061739</v>
      </c>
      <c r="N29" s="23"/>
      <c r="P29" s="22"/>
      <c r="Q29" s="68">
        <v>0.21</v>
      </c>
      <c r="R29" s="68">
        <v>174.00289139513436</v>
      </c>
      <c r="S29" s="23"/>
    </row>
    <row r="30" spans="2:19" s="14" customFormat="1" ht="12" customHeight="1" x14ac:dyDescent="0.35">
      <c r="B30" s="13"/>
      <c r="C30" s="35"/>
      <c r="D30" s="35"/>
      <c r="E30" s="35"/>
      <c r="F30" s="13"/>
      <c r="G30" s="22"/>
      <c r="H30" s="68">
        <v>646.29999999999995</v>
      </c>
      <c r="I30" s="68">
        <v>0.31221524091457969</v>
      </c>
      <c r="J30" s="68">
        <v>13.228559757550741</v>
      </c>
      <c r="K30" s="68">
        <v>13</v>
      </c>
      <c r="L30" s="68">
        <v>42.37</v>
      </c>
      <c r="M30" s="68">
        <v>-7.5773476113557781E-2</v>
      </c>
      <c r="N30" s="23"/>
      <c r="P30" s="22"/>
      <c r="Q30" s="96">
        <v>0.22</v>
      </c>
      <c r="R30" s="96">
        <v>177.12456529197223</v>
      </c>
      <c r="S30" s="23"/>
    </row>
    <row r="31" spans="2:19" s="14" customFormat="1" ht="14" customHeight="1" x14ac:dyDescent="0.35">
      <c r="B31" s="13"/>
      <c r="C31" s="35"/>
      <c r="D31" s="35"/>
      <c r="E31" s="35"/>
      <c r="G31" s="22"/>
      <c r="H31" s="40"/>
      <c r="I31" s="40"/>
      <c r="J31" s="40"/>
      <c r="K31" s="40"/>
      <c r="L31" s="40"/>
      <c r="M31" s="40"/>
      <c r="N31" s="23"/>
      <c r="P31" s="22"/>
      <c r="Q31" s="68">
        <v>0.23</v>
      </c>
      <c r="R31" s="68">
        <v>180.44992468710882</v>
      </c>
      <c r="S31" s="23"/>
    </row>
    <row r="32" spans="2:19" s="14" customFormat="1" x14ac:dyDescent="0.35">
      <c r="B32" s="13"/>
      <c r="C32" s="13"/>
      <c r="D32" s="13"/>
      <c r="E32" s="13"/>
      <c r="G32" s="22"/>
      <c r="H32" s="83" t="s">
        <v>111</v>
      </c>
      <c r="I32" s="83"/>
      <c r="J32" s="40"/>
      <c r="K32" s="40"/>
      <c r="L32" s="40"/>
      <c r="M32" s="40"/>
      <c r="N32" s="23"/>
      <c r="P32" s="22"/>
      <c r="Q32" s="96">
        <v>0.24</v>
      </c>
      <c r="R32" s="96">
        <v>184.06527386627474</v>
      </c>
      <c r="S32" s="23"/>
    </row>
    <row r="33" spans="1:19" s="14" customFormat="1" x14ac:dyDescent="0.35">
      <c r="A33" s="13"/>
      <c r="B33" s="13"/>
      <c r="C33" s="13"/>
      <c r="D33" s="13"/>
      <c r="E33" s="13"/>
      <c r="F33" s="13"/>
      <c r="G33" s="22"/>
      <c r="H33" s="108" t="s">
        <v>31</v>
      </c>
      <c r="I33" s="108" t="s">
        <v>90</v>
      </c>
      <c r="J33" s="108" t="s">
        <v>52</v>
      </c>
      <c r="K33" s="108" t="s">
        <v>91</v>
      </c>
      <c r="L33" s="108" t="s">
        <v>92</v>
      </c>
      <c r="M33" s="108" t="s">
        <v>93</v>
      </c>
      <c r="N33" s="23"/>
      <c r="P33" s="22"/>
      <c r="Q33" s="68">
        <v>0.25</v>
      </c>
      <c r="R33" s="68">
        <v>187.6752167651396</v>
      </c>
      <c r="S33" s="23"/>
    </row>
    <row r="34" spans="1:19" s="14" customFormat="1" ht="15" customHeight="1" x14ac:dyDescent="0.35">
      <c r="A34" s="13"/>
      <c r="B34" s="13"/>
      <c r="C34" s="13"/>
      <c r="D34" s="13"/>
      <c r="E34" s="13"/>
      <c r="F34" s="13"/>
      <c r="G34" s="22"/>
      <c r="H34" s="68" t="s">
        <v>182</v>
      </c>
      <c r="I34" s="68">
        <v>-69.696674623224837</v>
      </c>
      <c r="J34" s="68">
        <v>5</v>
      </c>
      <c r="K34" s="68" t="s">
        <v>183</v>
      </c>
      <c r="L34" s="68" t="s">
        <v>183</v>
      </c>
      <c r="M34" s="68" t="s">
        <v>183</v>
      </c>
      <c r="N34" s="23"/>
      <c r="P34" s="22"/>
      <c r="Q34" s="96">
        <v>0.26</v>
      </c>
      <c r="R34" s="96">
        <v>191.2377463263033</v>
      </c>
      <c r="S34" s="23"/>
    </row>
    <row r="35" spans="1:19" s="14" customFormat="1" ht="15" customHeight="1" x14ac:dyDescent="0.55000000000000004">
      <c r="A35" s="13"/>
      <c r="C35" s="13"/>
      <c r="D35" s="82"/>
      <c r="E35" s="82"/>
      <c r="F35" s="13"/>
      <c r="G35" s="22"/>
      <c r="H35" s="96" t="s">
        <v>184</v>
      </c>
      <c r="I35" s="96">
        <v>-71.201231023498352</v>
      </c>
      <c r="J35" s="96">
        <v>3</v>
      </c>
      <c r="K35" s="96">
        <v>3.0091128005470296</v>
      </c>
      <c r="L35" s="96">
        <v>2</v>
      </c>
      <c r="M35" s="96">
        <v>0.22211580249035978</v>
      </c>
      <c r="N35" s="23"/>
      <c r="P35" s="22"/>
      <c r="Q35" s="68">
        <v>0.27</v>
      </c>
      <c r="R35" s="68">
        <v>194.73676833495557</v>
      </c>
      <c r="S35" s="23"/>
    </row>
    <row r="36" spans="1:19" s="14" customFormat="1" x14ac:dyDescent="0.35">
      <c r="A36" s="13"/>
      <c r="C36" s="13"/>
      <c r="D36" s="13"/>
      <c r="E36" s="27"/>
      <c r="F36" s="13"/>
      <c r="G36" s="22"/>
      <c r="H36" s="68" t="s">
        <v>185</v>
      </c>
      <c r="I36" s="68">
        <v>-79.065135763056432</v>
      </c>
      <c r="J36" s="68">
        <v>1</v>
      </c>
      <c r="K36" s="68">
        <v>18.73692227966319</v>
      </c>
      <c r="L36" s="68">
        <v>4</v>
      </c>
      <c r="M36" s="68">
        <v>8.8520391772506368E-4</v>
      </c>
      <c r="N36" s="23"/>
      <c r="P36" s="22"/>
      <c r="Q36" s="96">
        <v>0.28000000000000003</v>
      </c>
      <c r="R36" s="96">
        <v>198.18079477415964</v>
      </c>
      <c r="S36" s="23"/>
    </row>
    <row r="37" spans="1:19" s="14" customFormat="1" x14ac:dyDescent="0.35">
      <c r="A37" s="13"/>
      <c r="B37" s="13"/>
      <c r="C37" s="13"/>
      <c r="D37" s="13"/>
      <c r="E37" s="27"/>
      <c r="F37" s="13"/>
      <c r="G37" s="22"/>
      <c r="H37" s="40"/>
      <c r="I37" s="40"/>
      <c r="J37" s="40"/>
      <c r="K37" s="40"/>
      <c r="L37" s="40"/>
      <c r="M37" s="40"/>
      <c r="N37" s="23"/>
      <c r="P37" s="22"/>
      <c r="Q37" s="68">
        <v>0.28999999999999998</v>
      </c>
      <c r="R37" s="68">
        <v>201.57019943464829</v>
      </c>
      <c r="S37" s="23"/>
    </row>
    <row r="38" spans="1:19" s="14" customFormat="1" x14ac:dyDescent="0.35">
      <c r="A38" s="13"/>
      <c r="B38" s="13"/>
      <c r="C38" s="13"/>
      <c r="D38" s="13"/>
      <c r="E38" s="27"/>
      <c r="F38" s="13"/>
      <c r="G38" s="45"/>
      <c r="H38" s="46"/>
      <c r="I38" s="45"/>
      <c r="J38" s="45"/>
      <c r="K38" s="45"/>
      <c r="L38" s="45"/>
      <c r="M38" s="45"/>
      <c r="N38" s="45"/>
      <c r="P38" s="22"/>
      <c r="Q38" s="96">
        <v>0.3</v>
      </c>
      <c r="R38" s="96">
        <v>204.91209989524668</v>
      </c>
      <c r="S38" s="23"/>
    </row>
    <row r="39" spans="1:19" s="14" customFormat="1" ht="23.5" x14ac:dyDescent="0.55000000000000004">
      <c r="A39" s="13"/>
      <c r="B39" s="13"/>
      <c r="C39" s="13"/>
      <c r="D39" s="13"/>
      <c r="E39" s="27"/>
      <c r="F39" s="13"/>
      <c r="H39" s="29"/>
      <c r="M39" s="13"/>
      <c r="N39" s="13"/>
      <c r="P39" s="22"/>
      <c r="Q39" s="68">
        <v>0.31</v>
      </c>
      <c r="R39" s="68">
        <v>208.20736484451712</v>
      </c>
      <c r="S39" s="23"/>
    </row>
    <row r="40" spans="1:19" s="14" customFormat="1" x14ac:dyDescent="0.35">
      <c r="A40" s="13"/>
      <c r="B40" s="13"/>
      <c r="C40" s="13"/>
      <c r="D40" s="13"/>
      <c r="E40" s="13"/>
      <c r="F40" s="13"/>
      <c r="H40" s="28"/>
      <c r="M40" s="13"/>
      <c r="N40" s="13"/>
      <c r="P40" s="22"/>
      <c r="Q40" s="96">
        <v>0.32</v>
      </c>
      <c r="R40" s="96">
        <v>211.46958446071747</v>
      </c>
      <c r="S40" s="23"/>
    </row>
    <row r="41" spans="1:19" s="14" customFormat="1" ht="15" customHeight="1" x14ac:dyDescent="0.35">
      <c r="A41" s="13"/>
      <c r="B41" s="13"/>
      <c r="C41" s="13"/>
      <c r="D41" s="13"/>
      <c r="E41" s="13"/>
      <c r="F41" s="13"/>
      <c r="H41" s="28"/>
      <c r="I41" s="13"/>
      <c r="J41" s="13"/>
      <c r="K41" s="13"/>
      <c r="L41" s="13"/>
      <c r="M41" s="13"/>
      <c r="N41" s="13"/>
      <c r="P41" s="22"/>
      <c r="Q41" s="68">
        <v>0.33</v>
      </c>
      <c r="R41" s="68">
        <v>214.69881342910253</v>
      </c>
      <c r="S41" s="23"/>
    </row>
    <row r="42" spans="1:19" s="14" customFormat="1" ht="23.5" x14ac:dyDescent="0.55000000000000004">
      <c r="A42" s="13"/>
      <c r="B42" s="13"/>
      <c r="C42" s="13"/>
      <c r="D42" s="82"/>
      <c r="E42" s="82"/>
      <c r="F42" s="13"/>
      <c r="H42" s="30"/>
      <c r="I42" s="13"/>
      <c r="J42" s="13"/>
      <c r="K42" s="13"/>
      <c r="L42" s="13"/>
      <c r="M42" s="13"/>
      <c r="N42" s="13"/>
      <c r="P42" s="22"/>
      <c r="Q42" s="96">
        <v>0.34</v>
      </c>
      <c r="R42" s="96">
        <v>217.89920246903404</v>
      </c>
      <c r="S42" s="23"/>
    </row>
    <row r="43" spans="1:19" s="14" customFormat="1" x14ac:dyDescent="0.35">
      <c r="A43" s="13"/>
      <c r="B43" s="13"/>
      <c r="C43" s="13"/>
      <c r="D43" s="13"/>
      <c r="E43" s="27"/>
      <c r="F43" s="13"/>
      <c r="H43" s="28"/>
      <c r="P43" s="22"/>
      <c r="Q43" s="68">
        <v>0.35000000000000003</v>
      </c>
      <c r="R43" s="68">
        <v>221.0705976191575</v>
      </c>
      <c r="S43" s="23"/>
    </row>
    <row r="44" spans="1:19" s="14" customFormat="1" x14ac:dyDescent="0.35">
      <c r="A44" s="13"/>
      <c r="B44" s="13"/>
      <c r="C44" s="13"/>
      <c r="D44" s="13"/>
      <c r="E44" s="27"/>
      <c r="F44" s="13"/>
      <c r="H44" s="28"/>
      <c r="P44" s="22"/>
      <c r="Q44" s="96">
        <v>0.36</v>
      </c>
      <c r="R44" s="96">
        <v>224.22586671833358</v>
      </c>
      <c r="S44" s="23"/>
    </row>
    <row r="45" spans="1:19" s="14" customFormat="1" x14ac:dyDescent="0.3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227.36477859856836</v>
      </c>
      <c r="S45" s="23"/>
    </row>
    <row r="46" spans="1:19" s="14" customFormat="1" x14ac:dyDescent="0.3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230.49174250029799</v>
      </c>
      <c r="S46" s="23"/>
    </row>
    <row r="47" spans="1:19" s="14" customFormat="1" x14ac:dyDescent="0.35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233.61019806036757</v>
      </c>
      <c r="S47" s="23"/>
    </row>
    <row r="48" spans="1:19" s="14" customFormat="1" x14ac:dyDescent="0.35">
      <c r="A48" s="13"/>
      <c r="B48" s="13"/>
      <c r="C48" s="13"/>
      <c r="D48" s="13"/>
      <c r="E48" s="13"/>
      <c r="F48" s="13"/>
      <c r="O48" s="13"/>
      <c r="P48" s="22"/>
      <c r="Q48" s="96">
        <v>0.4</v>
      </c>
      <c r="R48" s="96">
        <v>236.71189314613369</v>
      </c>
      <c r="S48" s="23"/>
    </row>
    <row r="49" spans="1:19" s="14" customFormat="1" x14ac:dyDescent="0.35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239.78271726352756</v>
      </c>
      <c r="S49" s="23"/>
    </row>
    <row r="50" spans="1:19" s="14" customFormat="1" x14ac:dyDescent="0.35">
      <c r="B50" s="13"/>
      <c r="C50" s="13"/>
      <c r="D50" s="13"/>
      <c r="E50" s="13"/>
      <c r="O50" s="13"/>
      <c r="P50" s="22"/>
      <c r="Q50" s="96">
        <v>0.42</v>
      </c>
      <c r="R50" s="96">
        <v>242.84030131584137</v>
      </c>
      <c r="S50" s="23"/>
    </row>
    <row r="51" spans="1:19" s="14" customFormat="1" x14ac:dyDescent="0.35">
      <c r="B51" s="13"/>
      <c r="C51" s="13"/>
      <c r="D51" s="13"/>
      <c r="E51" s="13"/>
      <c r="P51" s="22"/>
      <c r="Q51" s="68">
        <v>0.43</v>
      </c>
      <c r="R51" s="68">
        <v>245.92196559979297</v>
      </c>
      <c r="S51" s="23"/>
    </row>
    <row r="52" spans="1:19" s="14" customFormat="1" x14ac:dyDescent="0.35">
      <c r="B52" s="13"/>
      <c r="P52" s="22"/>
      <c r="Q52" s="96">
        <v>0.44</v>
      </c>
      <c r="R52" s="96">
        <v>249.02373853194106</v>
      </c>
      <c r="S52" s="23"/>
    </row>
    <row r="53" spans="1:19" s="14" customFormat="1" x14ac:dyDescent="0.35">
      <c r="B53" s="13"/>
      <c r="P53" s="22"/>
      <c r="Q53" s="68">
        <v>0.45</v>
      </c>
      <c r="R53" s="68">
        <v>252.1141615596211</v>
      </c>
      <c r="S53" s="23"/>
    </row>
    <row r="54" spans="1:19" s="14" customFormat="1" x14ac:dyDescent="0.35">
      <c r="P54" s="22"/>
      <c r="Q54" s="96">
        <v>0.46</v>
      </c>
      <c r="R54" s="96">
        <v>255.17466021252267</v>
      </c>
      <c r="S54" s="23"/>
    </row>
    <row r="55" spans="1:19" s="14" customFormat="1" x14ac:dyDescent="0.35">
      <c r="P55" s="22"/>
      <c r="Q55" s="68">
        <v>0.47000000000000003</v>
      </c>
      <c r="R55" s="68">
        <v>258.23189503944064</v>
      </c>
      <c r="S55" s="23"/>
    </row>
    <row r="56" spans="1:19" s="14" customFormat="1" x14ac:dyDescent="0.35">
      <c r="P56" s="22"/>
      <c r="Q56" s="96">
        <v>0.48</v>
      </c>
      <c r="R56" s="96">
        <v>261.31771448818461</v>
      </c>
      <c r="S56" s="23"/>
    </row>
    <row r="57" spans="1:19" s="14" customFormat="1" x14ac:dyDescent="0.35">
      <c r="P57" s="22"/>
      <c r="Q57" s="68">
        <v>0.49</v>
      </c>
      <c r="R57" s="68">
        <v>264.42675298930448</v>
      </c>
      <c r="S57" s="23"/>
    </row>
    <row r="58" spans="1:19" s="14" customFormat="1" x14ac:dyDescent="0.35">
      <c r="P58" s="22"/>
      <c r="Q58" s="96">
        <v>0.5</v>
      </c>
      <c r="R58" s="96">
        <v>267.5385630430473</v>
      </c>
      <c r="S58" s="23"/>
    </row>
    <row r="59" spans="1:19" s="14" customFormat="1" x14ac:dyDescent="0.35">
      <c r="P59" s="22"/>
      <c r="Q59" s="68">
        <v>0.51</v>
      </c>
      <c r="R59" s="68">
        <v>270.6277209123694</v>
      </c>
      <c r="S59" s="23"/>
    </row>
    <row r="60" spans="1:19" s="14" customFormat="1" x14ac:dyDescent="0.35">
      <c r="P60" s="22"/>
      <c r="Q60" s="96">
        <v>0.52</v>
      </c>
      <c r="R60" s="96">
        <v>273.7260186096629</v>
      </c>
      <c r="S60" s="23"/>
    </row>
    <row r="61" spans="1:19" s="14" customFormat="1" x14ac:dyDescent="0.35">
      <c r="P61" s="22"/>
      <c r="Q61" s="68">
        <v>0.53</v>
      </c>
      <c r="R61" s="68">
        <v>276.89641042758984</v>
      </c>
      <c r="S61" s="23"/>
    </row>
    <row r="62" spans="1:19" s="14" customFormat="1" x14ac:dyDescent="0.35">
      <c r="P62" s="22"/>
      <c r="Q62" s="96">
        <v>0.54</v>
      </c>
      <c r="R62" s="96">
        <v>280.14258811115388</v>
      </c>
      <c r="S62" s="23"/>
    </row>
    <row r="63" spans="1:19" s="14" customFormat="1" x14ac:dyDescent="0.35">
      <c r="P63" s="22"/>
      <c r="Q63" s="68">
        <v>0.55000000000000004</v>
      </c>
      <c r="R63" s="68">
        <v>283.41946458707309</v>
      </c>
      <c r="S63" s="23"/>
    </row>
    <row r="64" spans="1:19" s="14" customFormat="1" x14ac:dyDescent="0.35">
      <c r="P64" s="22"/>
      <c r="Q64" s="96">
        <v>0.56000000000000005</v>
      </c>
      <c r="R64" s="96">
        <v>286.69756886303219</v>
      </c>
      <c r="S64" s="23"/>
    </row>
    <row r="65" spans="16:19" s="14" customFormat="1" x14ac:dyDescent="0.35">
      <c r="P65" s="22"/>
      <c r="Q65" s="68">
        <v>0.57000000000000006</v>
      </c>
      <c r="R65" s="68">
        <v>289.99369592831385</v>
      </c>
      <c r="S65" s="23"/>
    </row>
    <row r="66" spans="16:19" s="14" customFormat="1" x14ac:dyDescent="0.35">
      <c r="P66" s="22"/>
      <c r="Q66" s="96">
        <v>0.57999999999999996</v>
      </c>
      <c r="R66" s="96">
        <v>293.32326103063986</v>
      </c>
      <c r="S66" s="23"/>
    </row>
    <row r="67" spans="16:19" s="14" customFormat="1" x14ac:dyDescent="0.35">
      <c r="P67" s="22"/>
      <c r="Q67" s="68">
        <v>0.59</v>
      </c>
      <c r="R67" s="68">
        <v>296.68041848617747</v>
      </c>
      <c r="S67" s="23"/>
    </row>
    <row r="68" spans="16:19" s="14" customFormat="1" x14ac:dyDescent="0.35">
      <c r="P68" s="22"/>
      <c r="Q68" s="96">
        <v>0.6</v>
      </c>
      <c r="R68" s="96">
        <v>300.08064087135438</v>
      </c>
      <c r="S68" s="23"/>
    </row>
    <row r="69" spans="16:19" s="14" customFormat="1" x14ac:dyDescent="0.35">
      <c r="P69" s="22"/>
      <c r="Q69" s="68">
        <v>0.61</v>
      </c>
      <c r="R69" s="68">
        <v>303.54153782495638</v>
      </c>
      <c r="S69" s="23"/>
    </row>
    <row r="70" spans="16:19" s="14" customFormat="1" x14ac:dyDescent="0.35">
      <c r="P70" s="22"/>
      <c r="Q70" s="96">
        <v>0.62</v>
      </c>
      <c r="R70" s="96">
        <v>307.05677105926634</v>
      </c>
      <c r="S70" s="23"/>
    </row>
    <row r="71" spans="16:19" s="14" customFormat="1" x14ac:dyDescent="0.35">
      <c r="P71" s="22"/>
      <c r="Q71" s="68">
        <v>0.63</v>
      </c>
      <c r="R71" s="68">
        <v>310.62957389706213</v>
      </c>
      <c r="S71" s="23"/>
    </row>
    <row r="72" spans="16:19" s="14" customFormat="1" x14ac:dyDescent="0.35">
      <c r="P72" s="22"/>
      <c r="Q72" s="96">
        <v>0.64</v>
      </c>
      <c r="R72" s="96">
        <v>314.25663438600901</v>
      </c>
      <c r="S72" s="23"/>
    </row>
    <row r="73" spans="16:19" s="14" customFormat="1" x14ac:dyDescent="0.35">
      <c r="P73" s="22"/>
      <c r="Q73" s="68">
        <v>0.65</v>
      </c>
      <c r="R73" s="68">
        <v>317.9459396780349</v>
      </c>
      <c r="S73" s="23"/>
    </row>
    <row r="74" spans="16:19" s="14" customFormat="1" x14ac:dyDescent="0.35">
      <c r="P74" s="22"/>
      <c r="Q74" s="96">
        <v>0.66</v>
      </c>
      <c r="R74" s="96">
        <v>321.70696715337425</v>
      </c>
      <c r="S74" s="23"/>
    </row>
    <row r="75" spans="16:19" s="14" customFormat="1" x14ac:dyDescent="0.35">
      <c r="P75" s="22"/>
      <c r="Q75" s="68">
        <v>0.67</v>
      </c>
      <c r="R75" s="68">
        <v>325.53540964910292</v>
      </c>
      <c r="S75" s="23"/>
    </row>
    <row r="76" spans="16:19" s="14" customFormat="1" x14ac:dyDescent="0.35">
      <c r="P76" s="22"/>
      <c r="Q76" s="96">
        <v>0.68</v>
      </c>
      <c r="R76" s="96">
        <v>329.4563577617746</v>
      </c>
      <c r="S76" s="23"/>
    </row>
    <row r="77" spans="16:19" s="14" customFormat="1" x14ac:dyDescent="0.35">
      <c r="P77" s="22"/>
      <c r="Q77" s="68">
        <v>0.69000000000000006</v>
      </c>
      <c r="R77" s="68">
        <v>333.47446524731907</v>
      </c>
      <c r="S77" s="23"/>
    </row>
    <row r="78" spans="16:19" s="14" customFormat="1" x14ac:dyDescent="0.35">
      <c r="P78" s="22"/>
      <c r="Q78" s="96">
        <v>0.70000000000000007</v>
      </c>
      <c r="R78" s="96">
        <v>337.59103520254706</v>
      </c>
      <c r="S78" s="23"/>
    </row>
    <row r="79" spans="16:19" s="14" customFormat="1" x14ac:dyDescent="0.35">
      <c r="P79" s="22"/>
      <c r="Q79" s="68">
        <v>0.71</v>
      </c>
      <c r="R79" s="68">
        <v>341.81053952777182</v>
      </c>
      <c r="S79" s="23"/>
    </row>
    <row r="80" spans="16:19" s="14" customFormat="1" x14ac:dyDescent="0.35">
      <c r="P80" s="22"/>
      <c r="Q80" s="96">
        <v>0.72</v>
      </c>
      <c r="R80" s="96">
        <v>346.13339368733625</v>
      </c>
      <c r="S80" s="23"/>
    </row>
    <row r="81" spans="16:19" s="14" customFormat="1" x14ac:dyDescent="0.35">
      <c r="P81" s="22"/>
      <c r="Q81" s="68">
        <v>0.73</v>
      </c>
      <c r="R81" s="68">
        <v>350.59616366441304</v>
      </c>
      <c r="S81" s="23"/>
    </row>
    <row r="82" spans="16:19" s="14" customFormat="1" x14ac:dyDescent="0.35">
      <c r="P82" s="22"/>
      <c r="Q82" s="96">
        <v>0.74</v>
      </c>
      <c r="R82" s="96">
        <v>355.19506807203845</v>
      </c>
      <c r="S82" s="23"/>
    </row>
    <row r="83" spans="16:19" s="14" customFormat="1" x14ac:dyDescent="0.35">
      <c r="P83" s="22"/>
      <c r="Q83" s="68">
        <v>0.75</v>
      </c>
      <c r="R83" s="68">
        <v>359.95382954229274</v>
      </c>
      <c r="S83" s="23"/>
    </row>
    <row r="84" spans="16:19" s="14" customFormat="1" x14ac:dyDescent="0.35">
      <c r="P84" s="22"/>
      <c r="Q84" s="96">
        <v>0.76</v>
      </c>
      <c r="R84" s="96">
        <v>364.87328131993121</v>
      </c>
      <c r="S84" s="23"/>
    </row>
    <row r="85" spans="16:19" s="14" customFormat="1" x14ac:dyDescent="0.35">
      <c r="P85" s="22"/>
      <c r="Q85" s="68">
        <v>0.77</v>
      </c>
      <c r="R85" s="68">
        <v>369.98144531736699</v>
      </c>
      <c r="S85" s="23"/>
    </row>
    <row r="86" spans="16:19" s="14" customFormat="1" x14ac:dyDescent="0.35">
      <c r="P86" s="22"/>
      <c r="Q86" s="96">
        <v>0.78</v>
      </c>
      <c r="R86" s="96">
        <v>375.29728451231176</v>
      </c>
      <c r="S86" s="23"/>
    </row>
    <row r="87" spans="16:19" s="14" customFormat="1" x14ac:dyDescent="0.35">
      <c r="P87" s="22"/>
      <c r="Q87" s="68">
        <v>0.79</v>
      </c>
      <c r="R87" s="68">
        <v>380.84724777200802</v>
      </c>
      <c r="S87" s="23"/>
    </row>
    <row r="88" spans="16:19" s="14" customFormat="1" x14ac:dyDescent="0.35">
      <c r="P88" s="22"/>
      <c r="Q88" s="96">
        <v>0.8</v>
      </c>
      <c r="R88" s="96">
        <v>386.67126556264134</v>
      </c>
      <c r="S88" s="23"/>
    </row>
    <row r="89" spans="16:19" s="14" customFormat="1" x14ac:dyDescent="0.35">
      <c r="P89" s="22"/>
      <c r="Q89" s="68">
        <v>0.81</v>
      </c>
      <c r="R89" s="68">
        <v>392.80162089376546</v>
      </c>
      <c r="S89" s="23"/>
    </row>
    <row r="90" spans="16:19" s="14" customFormat="1" x14ac:dyDescent="0.35">
      <c r="P90" s="22"/>
      <c r="Q90" s="96">
        <v>0.82000000000000006</v>
      </c>
      <c r="R90" s="96">
        <v>399.27572200395008</v>
      </c>
      <c r="S90" s="23"/>
    </row>
    <row r="91" spans="16:19" s="14" customFormat="1" x14ac:dyDescent="0.35">
      <c r="P91" s="22"/>
      <c r="Q91" s="68">
        <v>0.83000000000000007</v>
      </c>
      <c r="R91" s="68">
        <v>406.17881960613943</v>
      </c>
      <c r="S91" s="23"/>
    </row>
    <row r="92" spans="16:19" s="14" customFormat="1" x14ac:dyDescent="0.35">
      <c r="P92" s="22"/>
      <c r="Q92" s="96">
        <v>0.84</v>
      </c>
      <c r="R92" s="96">
        <v>413.55200181351034</v>
      </c>
      <c r="S92" s="23"/>
    </row>
    <row r="93" spans="16:19" s="14" customFormat="1" x14ac:dyDescent="0.35">
      <c r="P93" s="22"/>
      <c r="Q93" s="68">
        <v>0.85</v>
      </c>
      <c r="R93" s="68">
        <v>421.56754898115042</v>
      </c>
      <c r="S93" s="23"/>
    </row>
    <row r="94" spans="16:19" s="14" customFormat="1" x14ac:dyDescent="0.35">
      <c r="P94" s="22"/>
      <c r="Q94" s="96">
        <v>0.86</v>
      </c>
      <c r="R94" s="96">
        <v>430.36572641570802</v>
      </c>
      <c r="S94" s="23"/>
    </row>
    <row r="95" spans="16:19" s="14" customFormat="1" x14ac:dyDescent="0.35">
      <c r="P95" s="22"/>
      <c r="Q95" s="68">
        <v>0.87</v>
      </c>
      <c r="R95" s="68">
        <v>440.17216945203398</v>
      </c>
      <c r="S95" s="23"/>
    </row>
    <row r="96" spans="16:19" s="14" customFormat="1" x14ac:dyDescent="0.35">
      <c r="P96" s="22"/>
      <c r="Q96" s="96">
        <v>0.88</v>
      </c>
      <c r="R96" s="96">
        <v>451.53254224842823</v>
      </c>
      <c r="S96" s="23"/>
    </row>
    <row r="97" spans="16:19" s="14" customFormat="1" x14ac:dyDescent="0.35">
      <c r="P97" s="22"/>
      <c r="Q97" s="68">
        <v>0.89</v>
      </c>
      <c r="R97" s="68">
        <v>465.46431572283569</v>
      </c>
      <c r="S97" s="23"/>
    </row>
    <row r="98" spans="16:19" s="14" customFormat="1" x14ac:dyDescent="0.35">
      <c r="P98" s="22"/>
      <c r="Q98" s="96">
        <v>0.9</v>
      </c>
      <c r="R98" s="96">
        <v>484.99584855556253</v>
      </c>
      <c r="S98" s="23"/>
    </row>
    <row r="99" spans="16:19" s="14" customFormat="1" x14ac:dyDescent="0.35">
      <c r="P99" s="22"/>
      <c r="Q99" s="68">
        <v>0.91</v>
      </c>
      <c r="R99" s="68">
        <v>534.27387956254017</v>
      </c>
      <c r="S99" s="23"/>
    </row>
    <row r="100" spans="16:19" s="14" customFormat="1" x14ac:dyDescent="0.35">
      <c r="P100" s="22"/>
      <c r="Q100" s="96">
        <v>0.92</v>
      </c>
      <c r="R100" s="96">
        <v>634.00127259230214</v>
      </c>
      <c r="S100" s="23"/>
    </row>
    <row r="101" spans="16:19" s="14" customFormat="1" x14ac:dyDescent="0.35">
      <c r="P101" s="22"/>
      <c r="Q101" s="68">
        <v>0.93</v>
      </c>
      <c r="R101" s="68">
        <v>636.69029308533641</v>
      </c>
      <c r="S101" s="23"/>
    </row>
    <row r="102" spans="16:19" s="14" customFormat="1" x14ac:dyDescent="0.35">
      <c r="P102" s="22"/>
      <c r="Q102" s="96">
        <v>0.94000000000000006</v>
      </c>
      <c r="R102" s="96">
        <v>638.46083742500218</v>
      </c>
      <c r="S102" s="23"/>
    </row>
    <row r="103" spans="16:19" s="14" customFormat="1" x14ac:dyDescent="0.35">
      <c r="P103" s="22"/>
      <c r="Q103" s="68">
        <v>0.95000000000000007</v>
      </c>
      <c r="R103" s="68">
        <v>639.7372364467135</v>
      </c>
      <c r="S103" s="23"/>
    </row>
    <row r="104" spans="16:19" s="14" customFormat="1" x14ac:dyDescent="0.35">
      <c r="P104" s="22"/>
      <c r="Q104" s="96">
        <v>0.96</v>
      </c>
      <c r="R104" s="96">
        <v>640.94382098588437</v>
      </c>
      <c r="S104" s="23"/>
    </row>
    <row r="105" spans="16:19" s="14" customFormat="1" x14ac:dyDescent="0.35">
      <c r="P105" s="22"/>
      <c r="Q105" s="68">
        <v>0.97</v>
      </c>
      <c r="R105" s="68">
        <v>642.50492187792884</v>
      </c>
      <c r="S105" s="23"/>
    </row>
    <row r="106" spans="16:19" s="14" customFormat="1" x14ac:dyDescent="0.35">
      <c r="P106" s="22"/>
      <c r="Q106" s="96">
        <v>0.98</v>
      </c>
      <c r="R106" s="96">
        <v>644.84486995826092</v>
      </c>
      <c r="S106" s="23"/>
    </row>
    <row r="107" spans="16:19" s="14" customFormat="1" x14ac:dyDescent="0.35">
      <c r="P107" s="22"/>
      <c r="Q107" s="68">
        <v>0.99</v>
      </c>
      <c r="R107" s="68">
        <v>648.38799606229486</v>
      </c>
      <c r="S107" s="23"/>
    </row>
    <row r="108" spans="16:19" s="14" customFormat="1" x14ac:dyDescent="0.35">
      <c r="P108" s="24"/>
      <c r="Q108" s="25"/>
      <c r="R108" s="25"/>
      <c r="S108" s="26"/>
    </row>
    <row r="109" spans="16:19" s="14" customFormat="1" x14ac:dyDescent="0.35"/>
    <row r="110" spans="16:19" s="14" customFormat="1" x14ac:dyDescent="0.35"/>
    <row r="111" spans="16:19" s="14" customFormat="1" x14ac:dyDescent="0.35"/>
    <row r="112" spans="16:19" s="14" customFormat="1" x14ac:dyDescent="0.35"/>
    <row r="113" s="14" customFormat="1" x14ac:dyDescent="0.35"/>
    <row r="114" s="14" customFormat="1" x14ac:dyDescent="0.35"/>
    <row r="115" s="14" customFormat="1" x14ac:dyDescent="0.35"/>
    <row r="116" s="14" customFormat="1" x14ac:dyDescent="0.35"/>
    <row r="117" s="14" customFormat="1" x14ac:dyDescent="0.35"/>
    <row r="118" s="14" customFormat="1" x14ac:dyDescent="0.35"/>
    <row r="119" s="14" customFormat="1" x14ac:dyDescent="0.35"/>
    <row r="120" s="14" customFormat="1" x14ac:dyDescent="0.35"/>
    <row r="121" s="14" customFormat="1" x14ac:dyDescent="0.35"/>
    <row r="122" s="14" customFormat="1" x14ac:dyDescent="0.35"/>
    <row r="123" s="14" customFormat="1" x14ac:dyDescent="0.35"/>
    <row r="124" s="14" customFormat="1" x14ac:dyDescent="0.35"/>
    <row r="125" s="14" customFormat="1" x14ac:dyDescent="0.35"/>
    <row r="126" s="14" customFormat="1" x14ac:dyDescent="0.35"/>
    <row r="127" s="14" customFormat="1" x14ac:dyDescent="0.35"/>
    <row r="128" s="14" customFormat="1" x14ac:dyDescent="0.35"/>
    <row r="129" spans="18:18" s="14" customFormat="1" x14ac:dyDescent="0.35"/>
    <row r="130" spans="18:18" s="14" customFormat="1" x14ac:dyDescent="0.35"/>
    <row r="131" spans="18:18" s="14" customFormat="1" x14ac:dyDescent="0.35">
      <c r="R131" s="19"/>
    </row>
    <row r="132" spans="18:18" s="14" customFormat="1" x14ac:dyDescent="0.35"/>
    <row r="133" spans="18:18" s="14" customFormat="1" x14ac:dyDescent="0.35"/>
    <row r="134" spans="18:18" s="14" customFormat="1" x14ac:dyDescent="0.35"/>
    <row r="135" spans="18:18" s="14" customFormat="1" x14ac:dyDescent="0.35"/>
    <row r="136" spans="18:18" s="14" customFormat="1" x14ac:dyDescent="0.35"/>
    <row r="137" spans="18:18" s="14" customFormat="1" x14ac:dyDescent="0.35"/>
    <row r="138" spans="18:18" s="14" customFormat="1" x14ac:dyDescent="0.35"/>
    <row r="139" spans="18:18" s="14" customFormat="1" x14ac:dyDescent="0.35"/>
    <row r="140" spans="18:18" s="14" customFormat="1" x14ac:dyDescent="0.35"/>
    <row r="141" spans="18:18" s="14" customFormat="1" x14ac:dyDescent="0.35"/>
    <row r="142" spans="18:18" s="14" customFormat="1" x14ac:dyDescent="0.35"/>
    <row r="143" spans="18:18" s="14" customFormat="1" x14ac:dyDescent="0.35"/>
    <row r="144" spans="18:18" s="14" customFormat="1" x14ac:dyDescent="0.35"/>
    <row r="145" s="14" customFormat="1" x14ac:dyDescent="0.35"/>
    <row r="146" s="14" customFormat="1" x14ac:dyDescent="0.35"/>
    <row r="147" s="14" customFormat="1" x14ac:dyDescent="0.35"/>
    <row r="148" s="14" customFormat="1" x14ac:dyDescent="0.35"/>
    <row r="149" s="14" customFormat="1" x14ac:dyDescent="0.35"/>
    <row r="150" s="14" customFormat="1" x14ac:dyDescent="0.35"/>
    <row r="151" s="14" customFormat="1" x14ac:dyDescent="0.35"/>
    <row r="152" s="14" customFormat="1" x14ac:dyDescent="0.35"/>
    <row r="153" s="14" customFormat="1" x14ac:dyDescent="0.35"/>
    <row r="154" s="14" customFormat="1" x14ac:dyDescent="0.35"/>
    <row r="155" s="14" customFormat="1" x14ac:dyDescent="0.35"/>
    <row r="156" s="14" customFormat="1" x14ac:dyDescent="0.35"/>
    <row r="157" s="14" customFormat="1" x14ac:dyDescent="0.35"/>
    <row r="158" s="14" customFormat="1" x14ac:dyDescent="0.35"/>
    <row r="159" s="14" customFormat="1" x14ac:dyDescent="0.35"/>
    <row r="160" s="14" customFormat="1" x14ac:dyDescent="0.35"/>
    <row r="161" s="14" customFormat="1" x14ac:dyDescent="0.35"/>
    <row r="162" s="14" customFormat="1" x14ac:dyDescent="0.35"/>
    <row r="163" s="14" customFormat="1" x14ac:dyDescent="0.35"/>
    <row r="164" s="14" customFormat="1" x14ac:dyDescent="0.35"/>
    <row r="165" s="14" customFormat="1" x14ac:dyDescent="0.35"/>
    <row r="166" s="14" customFormat="1" x14ac:dyDescent="0.35"/>
    <row r="167" s="14" customFormat="1" x14ac:dyDescent="0.35"/>
    <row r="168" s="14" customFormat="1" x14ac:dyDescent="0.35"/>
    <row r="169" s="14" customFormat="1" x14ac:dyDescent="0.35"/>
    <row r="170" s="14" customFormat="1" x14ac:dyDescent="0.35"/>
    <row r="171" s="14" customFormat="1" x14ac:dyDescent="0.35"/>
    <row r="172" s="14" customFormat="1" x14ac:dyDescent="0.35"/>
    <row r="173" s="14" customFormat="1" x14ac:dyDescent="0.35"/>
    <row r="174" s="14" customFormat="1" x14ac:dyDescent="0.35"/>
    <row r="175" s="14" customFormat="1" x14ac:dyDescent="0.35"/>
    <row r="176" s="14" customFormat="1" x14ac:dyDescent="0.35"/>
    <row r="177" s="14" customFormat="1" x14ac:dyDescent="0.35"/>
    <row r="178" s="14" customFormat="1" x14ac:dyDescent="0.35"/>
    <row r="179" s="14" customFormat="1" x14ac:dyDescent="0.35"/>
    <row r="180" s="14" customFormat="1" x14ac:dyDescent="0.35"/>
    <row r="181" s="14" customFormat="1" x14ac:dyDescent="0.35"/>
    <row r="182" s="14" customFormat="1" x14ac:dyDescent="0.35"/>
    <row r="183" s="14" customFormat="1" x14ac:dyDescent="0.35"/>
    <row r="184" s="14" customFormat="1" x14ac:dyDescent="0.35"/>
    <row r="185" s="14" customFormat="1" x14ac:dyDescent="0.35"/>
    <row r="186" s="14" customFormat="1" x14ac:dyDescent="0.35"/>
    <row r="187" s="14" customFormat="1" x14ac:dyDescent="0.35"/>
    <row r="188" s="14" customFormat="1" x14ac:dyDescent="0.35"/>
    <row r="189" s="14" customFormat="1" x14ac:dyDescent="0.35"/>
    <row r="190" s="14" customFormat="1" x14ac:dyDescent="0.35"/>
    <row r="191" s="14" customFormat="1" x14ac:dyDescent="0.35"/>
    <row r="192" s="14" customFormat="1" x14ac:dyDescent="0.35"/>
    <row r="193" s="14" customFormat="1" x14ac:dyDescent="0.35"/>
    <row r="194" s="14" customFormat="1" x14ac:dyDescent="0.35"/>
    <row r="195" s="14" customFormat="1" x14ac:dyDescent="0.35"/>
    <row r="196" s="14" customFormat="1" x14ac:dyDescent="0.35"/>
    <row r="197" s="14" customFormat="1" x14ac:dyDescent="0.35"/>
    <row r="198" s="14" customFormat="1" x14ac:dyDescent="0.35"/>
    <row r="199" s="14" customFormat="1" x14ac:dyDescent="0.35"/>
    <row r="200" s="14" customFormat="1" x14ac:dyDescent="0.35"/>
    <row r="201" s="14" customFormat="1" x14ac:dyDescent="0.35"/>
    <row r="202" s="14" customFormat="1" x14ac:dyDescent="0.35"/>
    <row r="203" s="14" customFormat="1" x14ac:dyDescent="0.35"/>
    <row r="204" s="14" customFormat="1" x14ac:dyDescent="0.35"/>
    <row r="205" s="14" customFormat="1" x14ac:dyDescent="0.35"/>
    <row r="206" s="14" customFormat="1" x14ac:dyDescent="0.35"/>
    <row r="207" s="14" customFormat="1" x14ac:dyDescent="0.35"/>
    <row r="208" s="14" customFormat="1" x14ac:dyDescent="0.35"/>
    <row r="209" spans="2:19" s="14" customFormat="1" x14ac:dyDescent="0.35"/>
    <row r="210" spans="2:19" s="14" customFormat="1" x14ac:dyDescent="0.35"/>
    <row r="211" spans="2:19" s="14" customFormat="1" x14ac:dyDescent="0.35"/>
    <row r="212" spans="2:19" s="14" customFormat="1" x14ac:dyDescent="0.35"/>
    <row r="213" spans="2:19" s="14" customFormat="1" x14ac:dyDescent="0.35"/>
    <row r="214" spans="2:19" s="14" customFormat="1" x14ac:dyDescent="0.35"/>
    <row r="215" spans="2:19" s="14" customFormat="1" x14ac:dyDescent="0.35"/>
    <row r="216" spans="2:19" s="14" customFormat="1" x14ac:dyDescent="0.35"/>
    <row r="217" spans="2:19" s="14" customFormat="1" x14ac:dyDescent="0.35"/>
    <row r="218" spans="2:19" s="14" customFormat="1" x14ac:dyDescent="0.35"/>
    <row r="219" spans="2:19" s="14" customFormat="1" x14ac:dyDescent="0.35"/>
    <row r="220" spans="2:19" s="14" customFormat="1" x14ac:dyDescent="0.35"/>
    <row r="221" spans="2:19" s="14" customFormat="1" x14ac:dyDescent="0.35"/>
    <row r="222" spans="2:19" s="14" customFormat="1" x14ac:dyDescent="0.35"/>
    <row r="223" spans="2:19" x14ac:dyDescent="0.3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3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3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35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35">
      <c r="G227" s="14"/>
      <c r="H227" s="14"/>
      <c r="O227" s="14"/>
      <c r="P227" s="14"/>
      <c r="Q227" s="14"/>
      <c r="R227" s="14"/>
      <c r="S227" s="14"/>
    </row>
    <row r="228" spans="2:19" x14ac:dyDescent="0.35">
      <c r="G228" s="14"/>
      <c r="H228" s="14"/>
      <c r="O228" s="14"/>
      <c r="P228" s="14"/>
      <c r="Q228" s="14"/>
      <c r="R228" s="14"/>
      <c r="S228" s="14"/>
    </row>
    <row r="229" spans="2:19" x14ac:dyDescent="0.35">
      <c r="G229" s="14"/>
      <c r="O229" s="14"/>
      <c r="P229" s="14"/>
      <c r="Q229" s="14"/>
      <c r="R229" s="14"/>
      <c r="S229" s="14"/>
    </row>
    <row r="230" spans="2:19" x14ac:dyDescent="0.35">
      <c r="G230" s="14"/>
      <c r="O230" s="14"/>
      <c r="P230" s="14"/>
      <c r="Q230" s="14"/>
      <c r="R230" s="14"/>
      <c r="S230" s="14"/>
    </row>
    <row r="231" spans="2:19" x14ac:dyDescent="0.35">
      <c r="G231" s="14"/>
      <c r="O231" s="14"/>
      <c r="P231" s="14"/>
      <c r="Q231" s="14"/>
      <c r="R231" s="14"/>
      <c r="S231" s="14"/>
    </row>
    <row r="232" spans="2:19" x14ac:dyDescent="0.35">
      <c r="O232" s="14"/>
      <c r="P232" s="14"/>
      <c r="Q232" s="14"/>
      <c r="R232" s="14"/>
      <c r="S232" s="14"/>
    </row>
    <row r="233" spans="2:19" x14ac:dyDescent="0.35">
      <c r="O233" s="14"/>
      <c r="P233" s="14"/>
      <c r="Q233" s="14"/>
      <c r="R233" s="14"/>
      <c r="S233" s="14"/>
    </row>
    <row r="234" spans="2:19" x14ac:dyDescent="0.35">
      <c r="O234" s="14"/>
      <c r="P234" s="14"/>
      <c r="Q234" s="14"/>
      <c r="R234" s="14"/>
      <c r="S234" s="14"/>
    </row>
    <row r="235" spans="2:19" x14ac:dyDescent="0.35">
      <c r="P235" s="14"/>
      <c r="Q235" s="14"/>
      <c r="R235" s="14"/>
      <c r="S235" s="14"/>
    </row>
    <row r="236" spans="2:19" x14ac:dyDescent="0.35">
      <c r="P236" s="14"/>
      <c r="Q236" s="14"/>
      <c r="R236" s="14"/>
      <c r="S236" s="14"/>
    </row>
    <row r="237" spans="2:19" x14ac:dyDescent="0.35">
      <c r="P237" s="14"/>
      <c r="Q237" s="14"/>
      <c r="R237" s="14"/>
      <c r="S237" s="14"/>
    </row>
    <row r="238" spans="2:19" x14ac:dyDescent="0.35">
      <c r="P238" s="14"/>
      <c r="Q238" s="14"/>
      <c r="R238" s="14"/>
      <c r="S238" s="14"/>
    </row>
    <row r="239" spans="2:19" x14ac:dyDescent="0.35">
      <c r="P239" s="14"/>
      <c r="Q239" s="14"/>
      <c r="R239" s="14"/>
      <c r="S239" s="14"/>
    </row>
    <row r="240" spans="2:19" x14ac:dyDescent="0.35">
      <c r="P240" s="14"/>
      <c r="Q240" s="14"/>
      <c r="R240" s="14"/>
      <c r="S240" s="14"/>
    </row>
    <row r="241" spans="16:19" x14ac:dyDescent="0.35">
      <c r="P241" s="14"/>
      <c r="Q241" s="14"/>
      <c r="R241" s="14"/>
      <c r="S241" s="14"/>
    </row>
    <row r="242" spans="16:19" x14ac:dyDescent="0.35">
      <c r="P242" s="14"/>
      <c r="Q242" s="14"/>
      <c r="R242" s="14"/>
      <c r="S242" s="14"/>
    </row>
    <row r="243" spans="16:19" x14ac:dyDescent="0.35">
      <c r="P243" s="14"/>
      <c r="Q243" s="14"/>
      <c r="R243" s="14"/>
      <c r="S243" s="14"/>
    </row>
    <row r="244" spans="16:19" x14ac:dyDescent="0.35">
      <c r="P244" s="14"/>
      <c r="Q244" s="14"/>
      <c r="R244" s="14"/>
      <c r="S244" s="14"/>
    </row>
    <row r="245" spans="16:19" x14ac:dyDescent="0.35">
      <c r="P245" s="14"/>
      <c r="Q245" s="14"/>
      <c r="R245" s="14"/>
      <c r="S245" s="14"/>
    </row>
    <row r="246" spans="16:19" x14ac:dyDescent="0.35">
      <c r="P246" s="14"/>
      <c r="Q246" s="14"/>
      <c r="R246" s="14"/>
      <c r="S246" s="14"/>
    </row>
    <row r="247" spans="16:19" x14ac:dyDescent="0.35">
      <c r="P247" s="14"/>
      <c r="Q247" s="14"/>
      <c r="R247" s="14"/>
      <c r="S247" s="14"/>
    </row>
    <row r="248" spans="16:19" x14ac:dyDescent="0.35">
      <c r="P248" s="14"/>
      <c r="Q248" s="14"/>
      <c r="R248" s="14"/>
      <c r="S248" s="14"/>
    </row>
    <row r="249" spans="16:19" x14ac:dyDescent="0.35">
      <c r="P249" s="14"/>
      <c r="Q249" s="14"/>
      <c r="R249" s="14"/>
      <c r="S249" s="14"/>
    </row>
    <row r="250" spans="16:19" x14ac:dyDescent="0.35">
      <c r="P250" s="14"/>
      <c r="Q250" s="14"/>
      <c r="R250" s="14"/>
      <c r="S250" s="14"/>
    </row>
    <row r="251" spans="16:19" x14ac:dyDescent="0.35">
      <c r="P251" s="14"/>
      <c r="Q251" s="14"/>
      <c r="R251" s="14"/>
      <c r="S251" s="14"/>
    </row>
    <row r="252" spans="16:19" x14ac:dyDescent="0.35">
      <c r="P252" s="14"/>
      <c r="Q252" s="14"/>
      <c r="R252" s="14"/>
      <c r="S252" s="14"/>
    </row>
    <row r="253" spans="16:19" x14ac:dyDescent="0.35">
      <c r="P253" s="14"/>
      <c r="Q253" s="14"/>
      <c r="R253" s="14"/>
      <c r="S253" s="14"/>
    </row>
    <row r="254" spans="16:19" x14ac:dyDescent="0.35">
      <c r="P254" s="14"/>
      <c r="Q254" s="14"/>
      <c r="R254" s="14"/>
      <c r="S254" s="14"/>
    </row>
    <row r="255" spans="16:19" x14ac:dyDescent="0.35">
      <c r="P255" s="14"/>
      <c r="Q255" s="14"/>
      <c r="R255" s="14"/>
      <c r="S255" s="14"/>
    </row>
    <row r="256" spans="16:19" x14ac:dyDescent="0.35">
      <c r="P256" s="14"/>
      <c r="Q256" s="14"/>
      <c r="R256" s="14"/>
      <c r="S256" s="14"/>
    </row>
    <row r="257" spans="16:19" x14ac:dyDescent="0.35">
      <c r="P257" s="14"/>
      <c r="Q257" s="14"/>
      <c r="R257" s="14"/>
      <c r="S257" s="14"/>
    </row>
    <row r="258" spans="16:19" x14ac:dyDescent="0.35">
      <c r="P258" s="14"/>
      <c r="Q258" s="14"/>
      <c r="R258" s="14"/>
      <c r="S258" s="14"/>
    </row>
    <row r="259" spans="16:19" x14ac:dyDescent="0.35">
      <c r="P259" s="14"/>
      <c r="Q259" s="14"/>
      <c r="R259" s="14"/>
      <c r="S259" s="14"/>
    </row>
    <row r="260" spans="16:19" x14ac:dyDescent="0.35">
      <c r="P260" s="14"/>
      <c r="Q260" s="14"/>
      <c r="R260" s="14"/>
      <c r="S260" s="14"/>
    </row>
    <row r="261" spans="16:19" x14ac:dyDescent="0.35">
      <c r="P261" s="14"/>
      <c r="Q261" s="14"/>
      <c r="R261" s="14"/>
      <c r="S261" s="14"/>
    </row>
    <row r="262" spans="16:19" x14ac:dyDescent="0.35">
      <c r="P262" s="14"/>
      <c r="Q262" s="14"/>
      <c r="R262" s="14"/>
      <c r="S262" s="14"/>
    </row>
    <row r="263" spans="16:19" x14ac:dyDescent="0.35">
      <c r="P263" s="14"/>
      <c r="Q263" s="14"/>
      <c r="R263" s="14"/>
      <c r="S263" s="14"/>
    </row>
    <row r="264" spans="16:19" x14ac:dyDescent="0.35">
      <c r="P264" s="14"/>
      <c r="Q264" s="14"/>
      <c r="R264" s="14"/>
      <c r="S264" s="14"/>
    </row>
    <row r="265" spans="16:19" x14ac:dyDescent="0.35">
      <c r="P265" s="14"/>
      <c r="Q265" s="14"/>
      <c r="R265" s="14"/>
      <c r="S265" s="14"/>
    </row>
    <row r="266" spans="16:19" x14ac:dyDescent="0.35">
      <c r="P266" s="14"/>
      <c r="Q266" s="14"/>
      <c r="R266" s="14"/>
      <c r="S266" s="14"/>
    </row>
    <row r="267" spans="16:19" x14ac:dyDescent="0.35">
      <c r="P267" s="14"/>
      <c r="Q267" s="14"/>
      <c r="R267" s="14"/>
      <c r="S267" s="14"/>
    </row>
    <row r="268" spans="16:19" x14ac:dyDescent="0.35">
      <c r="P268" s="14"/>
      <c r="Q268" s="14"/>
      <c r="R268" s="14"/>
      <c r="S268" s="14"/>
    </row>
    <row r="269" spans="16:19" x14ac:dyDescent="0.35">
      <c r="P269" s="14"/>
      <c r="Q269" s="14"/>
      <c r="R269" s="14"/>
      <c r="S269" s="14"/>
    </row>
    <row r="270" spans="16:19" x14ac:dyDescent="0.35">
      <c r="P270" s="14"/>
      <c r="Q270" s="14"/>
      <c r="R270" s="14"/>
      <c r="S270" s="14"/>
    </row>
    <row r="271" spans="16:19" x14ac:dyDescent="0.35">
      <c r="P271" s="14"/>
      <c r="Q271" s="14"/>
      <c r="R271" s="14"/>
      <c r="S271" s="14"/>
    </row>
    <row r="272" spans="16:19" x14ac:dyDescent="0.35">
      <c r="P272" s="14"/>
      <c r="Q272" s="14"/>
      <c r="R272" s="14"/>
      <c r="S272" s="14"/>
    </row>
    <row r="273" spans="16:19" x14ac:dyDescent="0.35">
      <c r="P273" s="14"/>
      <c r="Q273" s="14"/>
      <c r="R273" s="14"/>
      <c r="S273" s="14"/>
    </row>
    <row r="274" spans="16:19" x14ac:dyDescent="0.35">
      <c r="P274" s="14"/>
      <c r="Q274" s="14"/>
      <c r="R274" s="14"/>
      <c r="S274" s="14"/>
    </row>
    <row r="275" spans="16:19" x14ac:dyDescent="0.35">
      <c r="P275" s="14"/>
      <c r="Q275" s="14"/>
      <c r="R275" s="14"/>
      <c r="S275" s="14"/>
    </row>
    <row r="276" spans="16:19" x14ac:dyDescent="0.35">
      <c r="P276" s="14"/>
      <c r="Q276" s="14"/>
      <c r="R276" s="14"/>
      <c r="S276" s="14"/>
    </row>
    <row r="277" spans="16:19" x14ac:dyDescent="0.35">
      <c r="P277" s="14"/>
      <c r="Q277" s="14"/>
      <c r="R277" s="14"/>
      <c r="S277" s="14"/>
    </row>
    <row r="278" spans="16:19" x14ac:dyDescent="0.35">
      <c r="P278" s="14"/>
      <c r="Q278" s="14"/>
      <c r="R278" s="14"/>
      <c r="S278" s="14"/>
    </row>
    <row r="279" spans="16:19" x14ac:dyDescent="0.35">
      <c r="P279" s="14"/>
      <c r="Q279" s="14"/>
      <c r="R279" s="14"/>
      <c r="S279" s="14"/>
    </row>
    <row r="280" spans="16:19" x14ac:dyDescent="0.35">
      <c r="P280" s="14"/>
      <c r="Q280" s="14"/>
      <c r="R280" s="14"/>
      <c r="S280" s="14"/>
    </row>
    <row r="281" spans="16:19" x14ac:dyDescent="0.35">
      <c r="P281" s="14"/>
      <c r="Q281" s="14"/>
      <c r="R281" s="14"/>
      <c r="S281" s="14"/>
    </row>
    <row r="282" spans="16:19" x14ac:dyDescent="0.35">
      <c r="P282" s="14"/>
      <c r="Q282" s="14"/>
      <c r="R282" s="14"/>
      <c r="S282" s="14"/>
    </row>
    <row r="283" spans="16:19" x14ac:dyDescent="0.35">
      <c r="P283" s="14"/>
      <c r="Q283" s="14"/>
      <c r="R283" s="14"/>
      <c r="S283" s="14"/>
    </row>
    <row r="284" spans="16:19" x14ac:dyDescent="0.35">
      <c r="P284" s="14"/>
      <c r="Q284" s="14"/>
      <c r="R284" s="14"/>
      <c r="S284" s="14"/>
    </row>
    <row r="285" spans="16:19" x14ac:dyDescent="0.35">
      <c r="P285" s="14"/>
      <c r="Q285" s="14"/>
      <c r="R285" s="14"/>
      <c r="S285" s="14"/>
    </row>
    <row r="286" spans="16:19" x14ac:dyDescent="0.35">
      <c r="P286" s="14"/>
      <c r="Q286" s="14"/>
      <c r="R286" s="14"/>
      <c r="S286" s="14"/>
    </row>
    <row r="287" spans="16:19" x14ac:dyDescent="0.35">
      <c r="P287" s="14"/>
      <c r="Q287" s="14"/>
      <c r="R287" s="14"/>
      <c r="S287" s="14"/>
    </row>
    <row r="288" spans="16:19" x14ac:dyDescent="0.35">
      <c r="P288" s="14"/>
      <c r="Q288" s="14"/>
      <c r="R288" s="14"/>
      <c r="S288" s="14"/>
    </row>
    <row r="289" spans="16:19" x14ac:dyDescent="0.35">
      <c r="P289" s="14"/>
      <c r="Q289" s="14"/>
      <c r="R289" s="14"/>
      <c r="S289" s="14"/>
    </row>
    <row r="290" spans="16:19" x14ac:dyDescent="0.35">
      <c r="P290" s="14"/>
      <c r="Q290" s="14"/>
      <c r="R290" s="14"/>
      <c r="S290" s="14"/>
    </row>
    <row r="291" spans="16:19" x14ac:dyDescent="0.35">
      <c r="P291" s="14"/>
      <c r="Q291" s="14"/>
      <c r="R291" s="14"/>
      <c r="S291" s="14"/>
    </row>
    <row r="292" spans="16:19" x14ac:dyDescent="0.35">
      <c r="P292" s="14"/>
      <c r="Q292" s="14"/>
      <c r="R292" s="14"/>
      <c r="S292" s="14"/>
    </row>
    <row r="293" spans="16:19" x14ac:dyDescent="0.35">
      <c r="P293" s="14"/>
      <c r="Q293" s="14"/>
      <c r="R293" s="14"/>
      <c r="S293" s="14"/>
    </row>
    <row r="294" spans="16:19" x14ac:dyDescent="0.35">
      <c r="P294" s="14"/>
      <c r="Q294" s="14"/>
      <c r="R294" s="14"/>
      <c r="S294" s="14"/>
    </row>
    <row r="295" spans="16:19" x14ac:dyDescent="0.35">
      <c r="P295" s="14"/>
      <c r="Q295" s="14"/>
      <c r="R295" s="14"/>
      <c r="S295" s="14"/>
    </row>
    <row r="296" spans="16:19" x14ac:dyDescent="0.35">
      <c r="P296" s="14"/>
      <c r="Q296" s="14"/>
      <c r="R296" s="14"/>
      <c r="S296" s="14"/>
    </row>
    <row r="297" spans="16:19" x14ac:dyDescent="0.35">
      <c r="P297" s="14"/>
      <c r="Q297" s="14"/>
      <c r="R297" s="14"/>
      <c r="S297" s="14"/>
    </row>
    <row r="298" spans="16:19" x14ac:dyDescent="0.35">
      <c r="P298" s="14"/>
      <c r="Q298" s="14"/>
      <c r="R298" s="14"/>
      <c r="S298" s="14"/>
    </row>
    <row r="299" spans="16:19" x14ac:dyDescent="0.35">
      <c r="P299" s="14"/>
      <c r="Q299" s="14"/>
      <c r="R299" s="14"/>
      <c r="S299" s="14"/>
    </row>
    <row r="300" spans="16:19" x14ac:dyDescent="0.35">
      <c r="P300" s="14"/>
      <c r="Q300" s="14"/>
      <c r="R300" s="14"/>
      <c r="S300" s="14"/>
    </row>
    <row r="301" spans="16:19" x14ac:dyDescent="0.35">
      <c r="P301" s="14"/>
      <c r="Q301" s="14"/>
      <c r="R301" s="14"/>
      <c r="S301" s="14"/>
    </row>
    <row r="302" spans="16:19" x14ac:dyDescent="0.35">
      <c r="P302" s="14"/>
      <c r="Q302" s="14"/>
      <c r="R302" s="14"/>
      <c r="S302" s="14"/>
    </row>
    <row r="303" spans="16:19" x14ac:dyDescent="0.35">
      <c r="P303" s="14"/>
      <c r="Q303" s="14"/>
      <c r="R303" s="14"/>
      <c r="S303" s="14"/>
    </row>
    <row r="304" spans="16:19" x14ac:dyDescent="0.35">
      <c r="P304" s="14"/>
      <c r="Q304" s="14"/>
      <c r="R304" s="14"/>
      <c r="S304" s="14"/>
    </row>
    <row r="305" spans="16:19" x14ac:dyDescent="0.35">
      <c r="P305" s="14"/>
      <c r="Q305" s="14"/>
      <c r="R305" s="14"/>
      <c r="S305" s="14"/>
    </row>
    <row r="306" spans="16:19" x14ac:dyDescent="0.35">
      <c r="P306" s="14"/>
      <c r="Q306" s="14"/>
      <c r="R306" s="14"/>
      <c r="S306" s="14"/>
    </row>
    <row r="307" spans="16:19" x14ac:dyDescent="0.35">
      <c r="P307" s="14"/>
      <c r="Q307" s="14"/>
      <c r="R307" s="14"/>
      <c r="S307" s="14"/>
    </row>
    <row r="308" spans="16:19" x14ac:dyDescent="0.35">
      <c r="P308" s="14"/>
      <c r="Q308" s="14"/>
      <c r="R308" s="14"/>
      <c r="S308" s="14"/>
    </row>
    <row r="309" spans="16:19" x14ac:dyDescent="0.35">
      <c r="P309" s="14"/>
      <c r="Q309" s="14"/>
      <c r="R309" s="14"/>
      <c r="S309" s="14"/>
    </row>
    <row r="310" spans="16:19" x14ac:dyDescent="0.35">
      <c r="P310" s="14"/>
      <c r="Q310" s="14"/>
      <c r="R310" s="14"/>
      <c r="S310" s="14"/>
    </row>
    <row r="311" spans="16:19" x14ac:dyDescent="0.35">
      <c r="P311" s="14"/>
      <c r="Q311" s="14"/>
      <c r="R311" s="14"/>
      <c r="S311" s="14"/>
    </row>
    <row r="312" spans="16:19" x14ac:dyDescent="0.35">
      <c r="P312" s="14"/>
      <c r="Q312" s="14"/>
      <c r="R312" s="14"/>
      <c r="S312" s="14"/>
    </row>
    <row r="313" spans="16:19" x14ac:dyDescent="0.35">
      <c r="P313" s="14"/>
      <c r="Q313" s="14"/>
      <c r="R313" s="14"/>
      <c r="S313" s="14"/>
    </row>
    <row r="314" spans="16:19" x14ac:dyDescent="0.35">
      <c r="P314" s="14"/>
      <c r="Q314" s="14"/>
      <c r="R314" s="14"/>
      <c r="S314" s="14"/>
    </row>
    <row r="315" spans="16:19" x14ac:dyDescent="0.35">
      <c r="P315" s="14"/>
      <c r="Q315" s="14"/>
      <c r="R315" s="14"/>
      <c r="S315" s="14"/>
    </row>
    <row r="316" spans="16:19" x14ac:dyDescent="0.35">
      <c r="P316" s="14"/>
      <c r="Q316" s="14"/>
      <c r="R316" s="14"/>
      <c r="S316" s="14"/>
    </row>
    <row r="317" spans="16:19" x14ac:dyDescent="0.35">
      <c r="P317" s="14"/>
      <c r="Q317" s="14"/>
      <c r="R317" s="14"/>
      <c r="S317" s="14"/>
    </row>
    <row r="318" spans="16:19" x14ac:dyDescent="0.35">
      <c r="Q318" s="14"/>
      <c r="R318" s="14"/>
      <c r="S318" s="14"/>
    </row>
    <row r="319" spans="16:19" x14ac:dyDescent="0.35">
      <c r="Q319" s="14"/>
      <c r="R319" s="14"/>
      <c r="S319" s="14"/>
    </row>
    <row r="320" spans="16:19" x14ac:dyDescent="0.35">
      <c r="Q320" s="14"/>
      <c r="R320" s="14"/>
      <c r="S320" s="14"/>
    </row>
  </sheetData>
  <mergeCells count="17">
    <mergeCell ref="H17:I17"/>
    <mergeCell ref="H24:I24"/>
    <mergeCell ref="H32:I32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8A9480AB-5A03-4150-80FE-33EDEB634B36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374650</xdr:colOff>
                    <xdr:row>0</xdr:row>
                    <xdr:rowOff>177800</xdr:rowOff>
                  </from>
                  <to>
                    <xdr:col>11</xdr:col>
                    <xdr:colOff>533400</xdr:colOff>
                    <xdr:row>0</xdr:row>
                    <xdr:rowOff>679450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311150</xdr:colOff>
                    <xdr:row>0</xdr:row>
                    <xdr:rowOff>196850</xdr:rowOff>
                  </from>
                  <to>
                    <xdr:col>13</xdr:col>
                    <xdr:colOff>330200</xdr:colOff>
                    <xdr:row>0</xdr:row>
                    <xdr:rowOff>673100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B0BE1-7278-4A5C-8DB3-62ABDF3074F8}">
  <dimension ref="A1:W320"/>
  <sheetViews>
    <sheetView workbookViewId="0"/>
  </sheetViews>
  <sheetFormatPr defaultRowHeight="14.5" x14ac:dyDescent="0.35"/>
  <cols>
    <col min="2" max="2" width="3.90625" customWidth="1"/>
    <col min="3" max="3" width="21.08984375" customWidth="1"/>
    <col min="4" max="4" width="45.90625" customWidth="1"/>
    <col min="5" max="5" width="7.90625" customWidth="1"/>
    <col min="8" max="8" width="18.54296875" customWidth="1"/>
    <col min="9" max="9" width="15.54296875" customWidth="1"/>
    <col min="10" max="10" width="15" customWidth="1"/>
    <col min="11" max="11" width="11.36328125" customWidth="1"/>
    <col min="13" max="13" width="10.36328125" customWidth="1"/>
    <col min="14" max="14" width="8.36328125" customWidth="1"/>
    <col min="16" max="16" width="5.6328125" customWidth="1"/>
    <col min="17" max="18" width="12.453125" customWidth="1"/>
    <col min="19" max="19" width="5.6328125" customWidth="1"/>
  </cols>
  <sheetData>
    <row r="1" spans="2:23" s="1" customFormat="1" ht="69" customHeight="1" x14ac:dyDescent="0.3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55000000000000004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35"/>
    <row r="4" spans="2:23" s="14" customFormat="1" x14ac:dyDescent="0.3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35">
      <c r="G5" s="89" t="s">
        <v>138</v>
      </c>
      <c r="H5" s="89"/>
      <c r="I5" s="89"/>
      <c r="J5" s="89"/>
      <c r="K5" s="89"/>
      <c r="L5" s="89"/>
    </row>
    <row r="6" spans="2:23" s="14" customFormat="1" ht="22.25" customHeight="1" x14ac:dyDescent="0.6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3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" customHeight="1" x14ac:dyDescent="0.3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35">
      <c r="B9" s="22"/>
      <c r="C9" s="11" t="s">
        <v>31</v>
      </c>
      <c r="D9" s="68" t="s">
        <v>196</v>
      </c>
      <c r="E9" s="23"/>
      <c r="G9" s="22"/>
      <c r="H9" s="104" t="s">
        <v>34</v>
      </c>
      <c r="I9" s="105">
        <v>272.55965721607208</v>
      </c>
      <c r="J9" s="21"/>
      <c r="K9" s="21"/>
      <c r="L9" s="21"/>
      <c r="M9" s="21"/>
      <c r="N9" s="23"/>
      <c r="P9" s="22"/>
      <c r="Q9" s="68">
        <v>0.01</v>
      </c>
      <c r="R9" s="68">
        <v>121.32222186280038</v>
      </c>
      <c r="S9" s="23"/>
    </row>
    <row r="10" spans="2:23" s="14" customFormat="1" x14ac:dyDescent="0.35">
      <c r="B10" s="22"/>
      <c r="C10" s="95" t="s">
        <v>48</v>
      </c>
      <c r="D10" s="96" t="s">
        <v>152</v>
      </c>
      <c r="E10" s="23"/>
      <c r="F10" s="20"/>
      <c r="G10" s="22"/>
      <c r="H10" s="95" t="s">
        <v>35</v>
      </c>
      <c r="I10" s="96">
        <v>143.08724602551456</v>
      </c>
      <c r="J10" s="21"/>
      <c r="K10" s="21"/>
      <c r="L10" s="21"/>
      <c r="M10" s="21"/>
      <c r="N10" s="23"/>
      <c r="P10" s="22"/>
      <c r="Q10" s="96">
        <v>0.02</v>
      </c>
      <c r="R10" s="96">
        <v>129.35510583609076</v>
      </c>
      <c r="S10" s="23"/>
    </row>
    <row r="11" spans="2:23" s="14" customFormat="1" ht="14" customHeight="1" x14ac:dyDescent="0.35">
      <c r="B11" s="94"/>
      <c r="C11" s="97" t="s">
        <v>49</v>
      </c>
      <c r="D11" s="98" t="s">
        <v>153</v>
      </c>
      <c r="E11" s="94"/>
      <c r="G11" s="22"/>
      <c r="H11" s="11" t="s">
        <v>36</v>
      </c>
      <c r="I11" s="68">
        <v>558.57766320010796</v>
      </c>
      <c r="J11" s="21"/>
      <c r="K11" s="21"/>
      <c r="L11" s="21"/>
      <c r="M11" s="21"/>
      <c r="N11" s="23"/>
      <c r="P11" s="22"/>
      <c r="Q11" s="68">
        <v>0.03</v>
      </c>
      <c r="R11" s="68">
        <v>134.8904315650957</v>
      </c>
      <c r="S11" s="23"/>
    </row>
    <row r="12" spans="2:23" s="14" customFormat="1" ht="14.4" customHeight="1" x14ac:dyDescent="0.35">
      <c r="B12" s="94"/>
      <c r="C12" s="99"/>
      <c r="D12" s="100"/>
      <c r="E12" s="94"/>
      <c r="G12" s="22"/>
      <c r="H12" s="102" t="s">
        <v>42</v>
      </c>
      <c r="I12" s="103">
        <v>148.50911164880316</v>
      </c>
      <c r="J12" s="21"/>
      <c r="K12" s="21"/>
      <c r="L12" s="21"/>
      <c r="M12" s="21"/>
      <c r="N12" s="23"/>
      <c r="P12" s="22"/>
      <c r="Q12" s="96">
        <v>0.04</v>
      </c>
      <c r="R12" s="96">
        <v>139.31645849699447</v>
      </c>
      <c r="S12" s="23"/>
    </row>
    <row r="13" spans="2:23" s="14" customFormat="1" x14ac:dyDescent="0.35">
      <c r="B13" s="63"/>
      <c r="C13" s="72" t="s">
        <v>131</v>
      </c>
      <c r="D13" s="56" t="s">
        <v>195</v>
      </c>
      <c r="E13" s="64"/>
      <c r="G13" s="22"/>
      <c r="H13" s="11" t="s">
        <v>108</v>
      </c>
      <c r="I13" s="68">
        <v>0.24682877747812548</v>
      </c>
      <c r="J13" s="21"/>
      <c r="K13" s="21"/>
      <c r="L13" s="21"/>
      <c r="M13" s="21"/>
      <c r="N13" s="23"/>
      <c r="P13" s="22"/>
      <c r="Q13" s="68">
        <v>0.05</v>
      </c>
      <c r="R13" s="68">
        <v>143.08724602551456</v>
      </c>
      <c r="S13" s="23"/>
    </row>
    <row r="14" spans="2:23" s="14" customFormat="1" ht="14.4" customHeight="1" x14ac:dyDescent="0.35">
      <c r="B14" s="22"/>
      <c r="C14" s="44"/>
      <c r="D14" s="39"/>
      <c r="E14" s="23"/>
      <c r="G14" s="22"/>
      <c r="H14" s="95" t="s">
        <v>110</v>
      </c>
      <c r="I14" s="96">
        <v>2</v>
      </c>
      <c r="J14" s="21"/>
      <c r="K14" s="21"/>
      <c r="L14" s="21"/>
      <c r="M14" s="21"/>
      <c r="N14" s="23"/>
      <c r="P14" s="22"/>
      <c r="Q14" s="96">
        <v>0.06</v>
      </c>
      <c r="R14" s="96">
        <v>146.43678725790991</v>
      </c>
      <c r="S14" s="23"/>
    </row>
    <row r="15" spans="2:23" s="14" customFormat="1" ht="14.4" customHeight="1" x14ac:dyDescent="0.35">
      <c r="B15" s="22"/>
      <c r="C15" s="70" t="s">
        <v>57</v>
      </c>
      <c r="D15" s="41"/>
      <c r="E15" s="23"/>
      <c r="G15" s="22"/>
      <c r="H15" s="11" t="s">
        <v>109</v>
      </c>
      <c r="I15" s="68">
        <v>2.7981207826498311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149.4846633343345</v>
      </c>
      <c r="S15" s="23"/>
    </row>
    <row r="16" spans="2:23" s="14" customFormat="1" x14ac:dyDescent="0.35">
      <c r="B16" s="22"/>
      <c r="C16" s="11" t="s">
        <v>32</v>
      </c>
      <c r="D16" s="68" t="s">
        <v>179</v>
      </c>
      <c r="E16" s="23"/>
      <c r="G16" s="22"/>
      <c r="H16" s="95" t="s">
        <v>137</v>
      </c>
      <c r="I16" s="96">
        <v>6.9887430765260895E-4</v>
      </c>
      <c r="J16" s="21"/>
      <c r="K16" s="21"/>
      <c r="L16" s="21"/>
      <c r="M16" s="21"/>
      <c r="N16" s="23"/>
      <c r="P16" s="22"/>
      <c r="Q16" s="96">
        <v>0.08</v>
      </c>
      <c r="R16" s="96">
        <v>152.29568408160705</v>
      </c>
      <c r="S16" s="23"/>
    </row>
    <row r="17" spans="2:19" s="14" customFormat="1" x14ac:dyDescent="0.35">
      <c r="B17" s="22"/>
      <c r="C17" s="95" t="s">
        <v>24</v>
      </c>
      <c r="D17" s="96">
        <v>0.1</v>
      </c>
      <c r="E17" s="23"/>
      <c r="G17" s="22"/>
      <c r="H17" s="21"/>
      <c r="I17" s="21"/>
      <c r="J17" s="21"/>
      <c r="K17" s="21"/>
      <c r="L17" s="21"/>
      <c r="M17" s="21"/>
      <c r="N17" s="23"/>
      <c r="P17" s="22"/>
      <c r="Q17" s="68">
        <v>0.09</v>
      </c>
      <c r="R17" s="68">
        <v>154.94242562973935</v>
      </c>
      <c r="S17" s="23"/>
    </row>
    <row r="18" spans="2:19" s="14" customFormat="1" x14ac:dyDescent="0.35">
      <c r="B18" s="22"/>
      <c r="C18" s="11" t="s">
        <v>33</v>
      </c>
      <c r="D18" s="68">
        <v>0.95</v>
      </c>
      <c r="E18" s="23"/>
      <c r="G18" s="22"/>
      <c r="H18" s="78" t="s">
        <v>54</v>
      </c>
      <c r="I18" s="79"/>
      <c r="J18" s="41"/>
      <c r="K18" s="21"/>
      <c r="L18" s="21"/>
      <c r="M18" s="21"/>
      <c r="N18" s="23"/>
      <c r="P18" s="22"/>
      <c r="Q18" s="96">
        <v>0.1</v>
      </c>
      <c r="R18" s="96">
        <v>157.44242380479454</v>
      </c>
      <c r="S18" s="23"/>
    </row>
    <row r="19" spans="2:19" s="14" customFormat="1" x14ac:dyDescent="0.35">
      <c r="B19" s="22"/>
      <c r="C19" s="95" t="s">
        <v>18</v>
      </c>
      <c r="D19" s="96" t="s">
        <v>178</v>
      </c>
      <c r="E19" s="23"/>
      <c r="G19" s="22"/>
      <c r="H19" s="106" t="s">
        <v>52</v>
      </c>
      <c r="I19" s="106">
        <v>5</v>
      </c>
      <c r="J19" s="107"/>
      <c r="K19" s="21"/>
      <c r="L19" s="21"/>
      <c r="M19" s="21"/>
      <c r="N19" s="23"/>
      <c r="P19" s="22"/>
      <c r="Q19" s="68">
        <v>0.11</v>
      </c>
      <c r="R19" s="68">
        <v>159.83429835667764</v>
      </c>
      <c r="S19" s="23"/>
    </row>
    <row r="20" spans="2:19" s="14" customFormat="1" x14ac:dyDescent="0.35">
      <c r="B20" s="22"/>
      <c r="C20" s="21"/>
      <c r="D20" s="40"/>
      <c r="E20" s="23"/>
      <c r="G20" s="22"/>
      <c r="H20" s="51" t="s">
        <v>37</v>
      </c>
      <c r="I20" s="51" t="s">
        <v>38</v>
      </c>
      <c r="J20" s="21"/>
      <c r="K20" s="21"/>
      <c r="L20" s="21"/>
      <c r="M20" s="21"/>
      <c r="N20" s="23"/>
      <c r="P20" s="22"/>
      <c r="Q20" s="96">
        <v>0.12</v>
      </c>
      <c r="R20" s="96">
        <v>162.13054789384086</v>
      </c>
      <c r="S20" s="23"/>
    </row>
    <row r="21" spans="2:19" s="14" customFormat="1" ht="14.4" customHeight="1" x14ac:dyDescent="0.35">
      <c r="B21" s="22"/>
      <c r="C21" s="70" t="s">
        <v>56</v>
      </c>
      <c r="D21" s="41"/>
      <c r="E21" s="23"/>
      <c r="G21" s="22"/>
      <c r="H21" s="101" t="s">
        <v>186</v>
      </c>
      <c r="I21" s="68">
        <v>5.4187595815835501E-2</v>
      </c>
      <c r="J21" s="21"/>
      <c r="K21" s="21"/>
      <c r="L21" s="21"/>
      <c r="M21" s="21"/>
      <c r="N21" s="23"/>
      <c r="P21" s="22"/>
      <c r="Q21" s="68">
        <v>0.13</v>
      </c>
      <c r="R21" s="68">
        <v>164.36052125148132</v>
      </c>
      <c r="S21" s="23"/>
    </row>
    <row r="22" spans="2:19" s="14" customFormat="1" ht="14.4" customHeight="1" x14ac:dyDescent="0.35">
      <c r="B22" s="22"/>
      <c r="C22" s="11" t="s">
        <v>39</v>
      </c>
      <c r="D22" s="68" t="s">
        <v>41</v>
      </c>
      <c r="E22" s="23"/>
      <c r="F22" s="13"/>
      <c r="G22" s="22"/>
      <c r="H22" s="96" t="s">
        <v>197</v>
      </c>
      <c r="I22" s="96">
        <v>3.1289865710094298E-4</v>
      </c>
      <c r="J22" s="21"/>
      <c r="K22" s="21"/>
      <c r="L22" s="21"/>
      <c r="M22" s="21"/>
      <c r="N22" s="23"/>
      <c r="P22" s="22"/>
      <c r="Q22" s="96">
        <v>0.14000000000000001</v>
      </c>
      <c r="R22" s="96">
        <v>166.52320752806807</v>
      </c>
      <c r="S22" s="23"/>
    </row>
    <row r="23" spans="2:19" s="14" customFormat="1" ht="14.4" customHeight="1" x14ac:dyDescent="0.35">
      <c r="B23" s="22"/>
      <c r="C23" s="95" t="s">
        <v>40</v>
      </c>
      <c r="D23" s="96" t="s">
        <v>155</v>
      </c>
      <c r="E23" s="23"/>
      <c r="F23" s="13"/>
      <c r="G23" s="22"/>
      <c r="H23" s="68" t="s">
        <v>198</v>
      </c>
      <c r="I23" s="68">
        <v>2.7025558935181198E-7</v>
      </c>
      <c r="J23" s="21"/>
      <c r="K23" s="21"/>
      <c r="L23" s="21"/>
      <c r="M23" s="21"/>
      <c r="N23" s="23"/>
      <c r="P23" s="22"/>
      <c r="Q23" s="68">
        <v>0.15</v>
      </c>
      <c r="R23" s="68">
        <v>168.64230870348322</v>
      </c>
      <c r="S23" s="23"/>
    </row>
    <row r="24" spans="2:19" s="14" customFormat="1" x14ac:dyDescent="0.35">
      <c r="B24" s="22"/>
      <c r="C24" s="11" t="s">
        <v>51</v>
      </c>
      <c r="D24" s="68">
        <v>5</v>
      </c>
      <c r="E24" s="23"/>
      <c r="F24" s="13"/>
      <c r="G24" s="22"/>
      <c r="H24" s="96" t="s">
        <v>199</v>
      </c>
      <c r="I24" s="96" t="s">
        <v>189</v>
      </c>
      <c r="J24" s="21"/>
      <c r="K24" s="21"/>
      <c r="L24" s="21"/>
      <c r="M24" s="21"/>
      <c r="N24" s="23"/>
      <c r="P24" s="22"/>
      <c r="Q24" s="96">
        <v>0.16</v>
      </c>
      <c r="R24" s="96">
        <v>170.71209628194606</v>
      </c>
      <c r="S24" s="23"/>
    </row>
    <row r="25" spans="2:19" s="14" customFormat="1" x14ac:dyDescent="0.35">
      <c r="B25" s="24"/>
      <c r="C25" s="36"/>
      <c r="D25" s="36"/>
      <c r="E25" s="26"/>
      <c r="F25" s="13"/>
      <c r="G25" s="22"/>
      <c r="H25" s="68" t="s">
        <v>200</v>
      </c>
      <c r="I25" s="68" t="s">
        <v>189</v>
      </c>
      <c r="J25" s="21"/>
      <c r="K25" s="21"/>
      <c r="L25" s="21"/>
      <c r="M25" s="21"/>
      <c r="N25" s="23"/>
      <c r="P25" s="22"/>
      <c r="Q25" s="68">
        <v>0.17</v>
      </c>
      <c r="R25" s="68">
        <v>172.75394227789678</v>
      </c>
      <c r="S25" s="23"/>
    </row>
    <row r="26" spans="2:19" s="14" customFormat="1" ht="17.399999999999999" customHeight="1" x14ac:dyDescent="0.35">
      <c r="B26" s="45"/>
      <c r="C26" s="47"/>
      <c r="D26" s="47"/>
      <c r="E26" s="47"/>
      <c r="F26" s="13"/>
      <c r="G26" s="22"/>
      <c r="H26" s="40"/>
      <c r="I26" s="40"/>
      <c r="J26" s="40"/>
      <c r="K26" s="21"/>
      <c r="L26" s="21"/>
      <c r="M26" s="21"/>
      <c r="N26" s="23"/>
      <c r="P26" s="22"/>
      <c r="Q26" s="96">
        <v>0.18</v>
      </c>
      <c r="R26" s="96">
        <v>174.77062753395623</v>
      </c>
      <c r="S26" s="23"/>
    </row>
    <row r="27" spans="2:19" s="14" customFormat="1" ht="13.5" customHeight="1" x14ac:dyDescent="0.35">
      <c r="B27" s="13"/>
      <c r="C27" s="35"/>
      <c r="D27" s="35"/>
      <c r="E27" s="35"/>
      <c r="F27" s="13"/>
      <c r="G27" s="22"/>
      <c r="H27" s="83" t="s">
        <v>53</v>
      </c>
      <c r="I27" s="83"/>
      <c r="J27" s="41"/>
      <c r="K27" s="41"/>
      <c r="L27" s="41"/>
      <c r="M27" s="41"/>
      <c r="N27" s="23"/>
      <c r="P27" s="22"/>
      <c r="Q27" s="68">
        <v>0.19</v>
      </c>
      <c r="R27" s="68">
        <v>176.76506639720327</v>
      </c>
      <c r="S27" s="23"/>
    </row>
    <row r="28" spans="2:19" s="14" customFormat="1" ht="29" x14ac:dyDescent="0.35">
      <c r="B28" s="13"/>
      <c r="C28" s="35"/>
      <c r="D28" s="35"/>
      <c r="E28" s="35"/>
      <c r="F28" s="13"/>
      <c r="G28" s="22"/>
      <c r="H28" s="42" t="s">
        <v>41</v>
      </c>
      <c r="I28" s="42" t="s">
        <v>47</v>
      </c>
      <c r="J28" s="43" t="s">
        <v>43</v>
      </c>
      <c r="K28" s="43" t="s">
        <v>44</v>
      </c>
      <c r="L28" s="43" t="s">
        <v>45</v>
      </c>
      <c r="M28" s="43" t="s">
        <v>46</v>
      </c>
      <c r="N28" s="23"/>
      <c r="P28" s="22"/>
      <c r="Q28" s="96">
        <v>0.2</v>
      </c>
      <c r="R28" s="96">
        <v>178.75195922923032</v>
      </c>
      <c r="S28" s="23"/>
    </row>
    <row r="29" spans="2:19" s="14" customFormat="1" ht="14.4" customHeight="1" x14ac:dyDescent="0.35">
      <c r="B29" s="13"/>
      <c r="C29" s="35"/>
      <c r="D29" s="35"/>
      <c r="E29" s="35"/>
      <c r="F29" s="13"/>
      <c r="G29" s="22"/>
      <c r="H29" s="68">
        <v>0</v>
      </c>
      <c r="I29" s="68">
        <v>5.4187595815835508E-2</v>
      </c>
      <c r="J29" s="68">
        <v>2.3316922479554019</v>
      </c>
      <c r="K29" s="68">
        <v>2</v>
      </c>
      <c r="L29" s="68">
        <v>43.03</v>
      </c>
      <c r="M29" s="68">
        <v>-0.22335578457954805</v>
      </c>
      <c r="N29" s="34"/>
      <c r="P29" s="22"/>
      <c r="Q29" s="68">
        <v>0.21</v>
      </c>
      <c r="R29" s="68">
        <v>180.72429763007651</v>
      </c>
      <c r="S29" s="23"/>
    </row>
    <row r="30" spans="2:19" s="14" customFormat="1" ht="12" customHeight="1" x14ac:dyDescent="0.35">
      <c r="B30" s="13"/>
      <c r="C30" s="35"/>
      <c r="D30" s="35"/>
      <c r="E30" s="35"/>
      <c r="F30" s="13"/>
      <c r="G30" s="22"/>
      <c r="H30" s="96">
        <v>17.2</v>
      </c>
      <c r="I30" s="96">
        <v>5.9339361029278649E-2</v>
      </c>
      <c r="J30" s="96">
        <v>2.43825434469306</v>
      </c>
      <c r="K30" s="96">
        <v>4</v>
      </c>
      <c r="L30" s="96">
        <v>41.09</v>
      </c>
      <c r="M30" s="96">
        <v>1.0312270992657604</v>
      </c>
      <c r="N30" s="23"/>
      <c r="P30" s="22"/>
      <c r="Q30" s="96">
        <v>0.22</v>
      </c>
      <c r="R30" s="96">
        <v>182.69688695363266</v>
      </c>
      <c r="S30" s="23"/>
    </row>
    <row r="31" spans="2:19" s="14" customFormat="1" ht="14" customHeight="1" x14ac:dyDescent="0.35">
      <c r="B31" s="13"/>
      <c r="C31" s="35"/>
      <c r="D31" s="35"/>
      <c r="E31" s="35"/>
      <c r="G31" s="22"/>
      <c r="H31" s="68">
        <v>59.5</v>
      </c>
      <c r="I31" s="68">
        <v>7.2521139141891455E-2</v>
      </c>
      <c r="J31" s="68">
        <v>3.045887843959441</v>
      </c>
      <c r="K31" s="68">
        <v>1</v>
      </c>
      <c r="L31" s="68">
        <v>42</v>
      </c>
      <c r="M31" s="68">
        <v>-1.2172305903116358</v>
      </c>
      <c r="N31" s="23"/>
      <c r="P31" s="22"/>
      <c r="Q31" s="68">
        <v>0.23</v>
      </c>
      <c r="R31" s="68">
        <v>184.68271378619289</v>
      </c>
      <c r="S31" s="23"/>
    </row>
    <row r="32" spans="2:19" s="14" customFormat="1" x14ac:dyDescent="0.35">
      <c r="B32" s="13"/>
      <c r="C32" s="13"/>
      <c r="D32" s="13"/>
      <c r="E32" s="13"/>
      <c r="G32" s="22"/>
      <c r="H32" s="96">
        <v>177.1</v>
      </c>
      <c r="I32" s="96">
        <v>0.112726315136462</v>
      </c>
      <c r="J32" s="96">
        <v>5.0501389181134977</v>
      </c>
      <c r="K32" s="96">
        <v>6</v>
      </c>
      <c r="L32" s="96">
        <v>44.8</v>
      </c>
      <c r="M32" s="96">
        <v>0.44872434360668195</v>
      </c>
      <c r="N32" s="23"/>
      <c r="P32" s="22"/>
      <c r="Q32" s="96">
        <v>0.24</v>
      </c>
      <c r="R32" s="96">
        <v>186.67365640157786</v>
      </c>
      <c r="S32" s="23"/>
    </row>
    <row r="33" spans="1:19" s="14" customFormat="1" x14ac:dyDescent="0.35">
      <c r="A33" s="13"/>
      <c r="B33" s="13"/>
      <c r="C33" s="13"/>
      <c r="D33" s="13"/>
      <c r="E33" s="13"/>
      <c r="F33" s="13"/>
      <c r="G33" s="22"/>
      <c r="H33" s="68">
        <v>646.29999999999995</v>
      </c>
      <c r="I33" s="68">
        <v>0.30983473311090404</v>
      </c>
      <c r="J33" s="68">
        <v>13.127697641909004</v>
      </c>
      <c r="K33" s="68">
        <v>13</v>
      </c>
      <c r="L33" s="68">
        <v>42.37</v>
      </c>
      <c r="M33" s="68">
        <v>-4.242404210999267E-2</v>
      </c>
      <c r="N33" s="23"/>
      <c r="P33" s="22"/>
      <c r="Q33" s="68">
        <v>0.25</v>
      </c>
      <c r="R33" s="68">
        <v>188.69015969351457</v>
      </c>
      <c r="S33" s="23"/>
    </row>
    <row r="34" spans="1:19" s="14" customFormat="1" ht="15" customHeight="1" x14ac:dyDescent="0.35">
      <c r="A34" s="13"/>
      <c r="B34" s="13"/>
      <c r="C34" s="13"/>
      <c r="D34" s="13"/>
      <c r="E34" s="13"/>
      <c r="F34" s="13"/>
      <c r="G34" s="22"/>
      <c r="H34" s="40"/>
      <c r="I34" s="40"/>
      <c r="J34" s="40"/>
      <c r="K34" s="40"/>
      <c r="L34" s="40"/>
      <c r="M34" s="40"/>
      <c r="N34" s="23"/>
      <c r="P34" s="22"/>
      <c r="Q34" s="96">
        <v>0.26</v>
      </c>
      <c r="R34" s="96">
        <v>190.73856200101324</v>
      </c>
      <c r="S34" s="23"/>
    </row>
    <row r="35" spans="1:19" s="14" customFormat="1" ht="15" customHeight="1" x14ac:dyDescent="0.55000000000000004">
      <c r="A35" s="13"/>
      <c r="C35" s="13"/>
      <c r="D35" s="82"/>
      <c r="E35" s="82"/>
      <c r="F35" s="13"/>
      <c r="G35" s="22"/>
      <c r="H35" s="83" t="s">
        <v>111</v>
      </c>
      <c r="I35" s="83"/>
      <c r="J35" s="40"/>
      <c r="K35" s="40"/>
      <c r="L35" s="40"/>
      <c r="M35" s="40"/>
      <c r="N35" s="23"/>
      <c r="P35" s="22"/>
      <c r="Q35" s="68">
        <v>0.27</v>
      </c>
      <c r="R35" s="68">
        <v>192.81453464668994</v>
      </c>
      <c r="S35" s="23"/>
    </row>
    <row r="36" spans="1:19" s="14" customFormat="1" x14ac:dyDescent="0.35">
      <c r="A36" s="13"/>
      <c r="C36" s="13"/>
      <c r="D36" s="13"/>
      <c r="E36" s="27"/>
      <c r="F36" s="13"/>
      <c r="G36" s="22"/>
      <c r="H36" s="108" t="s">
        <v>31</v>
      </c>
      <c r="I36" s="108" t="s">
        <v>90</v>
      </c>
      <c r="J36" s="108" t="s">
        <v>52</v>
      </c>
      <c r="K36" s="108" t="s">
        <v>91</v>
      </c>
      <c r="L36" s="108" t="s">
        <v>92</v>
      </c>
      <c r="M36" s="108" t="s">
        <v>93</v>
      </c>
      <c r="N36" s="23"/>
      <c r="P36" s="22"/>
      <c r="Q36" s="96">
        <v>0.28000000000000003</v>
      </c>
      <c r="R36" s="96">
        <v>194.95572252710434</v>
      </c>
      <c r="S36" s="23"/>
    </row>
    <row r="37" spans="1:19" s="14" customFormat="1" x14ac:dyDescent="0.35">
      <c r="A37" s="13"/>
      <c r="B37" s="13"/>
      <c r="C37" s="13"/>
      <c r="D37" s="13"/>
      <c r="E37" s="27"/>
      <c r="F37" s="13"/>
      <c r="G37" s="22"/>
      <c r="H37" s="68" t="s">
        <v>182</v>
      </c>
      <c r="I37" s="68">
        <v>-69.696674623224837</v>
      </c>
      <c r="J37" s="68">
        <v>5</v>
      </c>
      <c r="K37" s="68" t="s">
        <v>183</v>
      </c>
      <c r="L37" s="68" t="s">
        <v>183</v>
      </c>
      <c r="M37" s="68" t="s">
        <v>183</v>
      </c>
      <c r="N37" s="23"/>
      <c r="P37" s="22"/>
      <c r="Q37" s="68">
        <v>0.28999999999999998</v>
      </c>
      <c r="R37" s="68">
        <v>197.14764810893394</v>
      </c>
      <c r="S37" s="23"/>
    </row>
    <row r="38" spans="1:19" s="14" customFormat="1" x14ac:dyDescent="0.35">
      <c r="A38" s="13"/>
      <c r="B38" s="13"/>
      <c r="C38" s="13"/>
      <c r="D38" s="13"/>
      <c r="E38" s="27"/>
      <c r="F38" s="13"/>
      <c r="G38" s="22"/>
      <c r="H38" s="96" t="s">
        <v>184</v>
      </c>
      <c r="I38" s="96">
        <v>-71.254555824401578</v>
      </c>
      <c r="J38" s="96">
        <v>3</v>
      </c>
      <c r="K38" s="96">
        <v>3.1157624023534822</v>
      </c>
      <c r="L38" s="96">
        <v>2</v>
      </c>
      <c r="M38" s="96">
        <v>0.21058177927727972</v>
      </c>
      <c r="N38" s="23"/>
      <c r="P38" s="22"/>
      <c r="Q38" s="96">
        <v>0.3</v>
      </c>
      <c r="R38" s="96">
        <v>199.41965382533343</v>
      </c>
      <c r="S38" s="23"/>
    </row>
    <row r="39" spans="1:19" s="14" customFormat="1" x14ac:dyDescent="0.35">
      <c r="A39" s="13"/>
      <c r="B39" s="13"/>
      <c r="C39" s="13"/>
      <c r="D39" s="13"/>
      <c r="E39" s="27"/>
      <c r="F39" s="13"/>
      <c r="G39" s="22"/>
      <c r="H39" s="68" t="s">
        <v>185</v>
      </c>
      <c r="I39" s="68">
        <v>-79.065135763056432</v>
      </c>
      <c r="J39" s="68">
        <v>1</v>
      </c>
      <c r="K39" s="68">
        <v>18.73692227966319</v>
      </c>
      <c r="L39" s="68">
        <v>4</v>
      </c>
      <c r="M39" s="68">
        <v>8.8520391772506368E-4</v>
      </c>
      <c r="N39" s="23"/>
      <c r="P39" s="22"/>
      <c r="Q39" s="68">
        <v>0.31</v>
      </c>
      <c r="R39" s="68">
        <v>201.85848581574788</v>
      </c>
      <c r="S39" s="23"/>
    </row>
    <row r="40" spans="1:19" s="14" customFormat="1" x14ac:dyDescent="0.35">
      <c r="A40" s="13"/>
      <c r="B40" s="13"/>
      <c r="C40" s="13"/>
      <c r="D40" s="13"/>
      <c r="E40" s="13"/>
      <c r="F40" s="13"/>
      <c r="G40" s="22"/>
      <c r="H40" s="40"/>
      <c r="I40" s="40"/>
      <c r="J40" s="40"/>
      <c r="K40" s="40"/>
      <c r="L40" s="40"/>
      <c r="M40" s="40"/>
      <c r="N40" s="23"/>
      <c r="P40" s="22"/>
      <c r="Q40" s="96">
        <v>0.32</v>
      </c>
      <c r="R40" s="96">
        <v>204.40582945179443</v>
      </c>
      <c r="S40" s="23"/>
    </row>
    <row r="41" spans="1:19" s="14" customFormat="1" ht="15" customHeight="1" x14ac:dyDescent="0.35">
      <c r="A41" s="13"/>
      <c r="B41" s="13"/>
      <c r="C41" s="13"/>
      <c r="D41" s="13"/>
      <c r="E41" s="13"/>
      <c r="F41" s="13"/>
      <c r="G41" s="45"/>
      <c r="H41" s="46"/>
      <c r="I41" s="45"/>
      <c r="J41" s="45"/>
      <c r="K41" s="45"/>
      <c r="L41" s="45"/>
      <c r="M41" s="45"/>
      <c r="N41" s="45"/>
      <c r="P41" s="22"/>
      <c r="Q41" s="68">
        <v>0.33</v>
      </c>
      <c r="R41" s="68">
        <v>207.29615408677569</v>
      </c>
      <c r="S41" s="23"/>
    </row>
    <row r="42" spans="1:19" s="14" customFormat="1" ht="23.5" x14ac:dyDescent="0.55000000000000004">
      <c r="A42" s="13"/>
      <c r="B42" s="13"/>
      <c r="C42" s="13"/>
      <c r="D42" s="82"/>
      <c r="E42" s="82"/>
      <c r="F42" s="13"/>
      <c r="H42" s="29"/>
      <c r="M42" s="13"/>
      <c r="N42" s="13"/>
      <c r="P42" s="22"/>
      <c r="Q42" s="96">
        <v>0.34</v>
      </c>
      <c r="R42" s="96">
        <v>210.72093667250047</v>
      </c>
      <c r="S42" s="23"/>
    </row>
    <row r="43" spans="1:19" s="14" customFormat="1" x14ac:dyDescent="0.35">
      <c r="A43" s="13"/>
      <c r="B43" s="13"/>
      <c r="C43" s="13"/>
      <c r="D43" s="13"/>
      <c r="E43" s="27"/>
      <c r="F43" s="13"/>
      <c r="H43" s="28"/>
      <c r="M43" s="13"/>
      <c r="N43" s="13"/>
      <c r="P43" s="22"/>
      <c r="Q43" s="68">
        <v>0.35000000000000003</v>
      </c>
      <c r="R43" s="68">
        <v>214.37324141365872</v>
      </c>
      <c r="S43" s="23"/>
    </row>
    <row r="44" spans="1:19" s="14" customFormat="1" x14ac:dyDescent="0.35">
      <c r="A44" s="13"/>
      <c r="B44" s="13"/>
      <c r="C44" s="13"/>
      <c r="D44" s="13"/>
      <c r="E44" s="27"/>
      <c r="F44" s="13"/>
      <c r="H44" s="28"/>
      <c r="I44" s="13"/>
      <c r="J44" s="13"/>
      <c r="K44" s="13"/>
      <c r="L44" s="13"/>
      <c r="M44" s="13"/>
      <c r="N44" s="13"/>
      <c r="P44" s="22"/>
      <c r="Q44" s="96">
        <v>0.36</v>
      </c>
      <c r="R44" s="96">
        <v>218.13475940904851</v>
      </c>
      <c r="S44" s="23"/>
    </row>
    <row r="45" spans="1:19" s="14" customFormat="1" x14ac:dyDescent="0.35">
      <c r="A45" s="13"/>
      <c r="B45" s="13"/>
      <c r="C45" s="13"/>
      <c r="D45" s="13"/>
      <c r="E45" s="27"/>
      <c r="F45" s="13"/>
      <c r="H45" s="30"/>
      <c r="I45" s="13"/>
      <c r="J45" s="13"/>
      <c r="K45" s="13"/>
      <c r="L45" s="13"/>
      <c r="M45" s="13"/>
      <c r="N45" s="13"/>
      <c r="P45" s="22"/>
      <c r="Q45" s="68">
        <v>0.37</v>
      </c>
      <c r="R45" s="68">
        <v>221.93241092970985</v>
      </c>
      <c r="S45" s="23"/>
    </row>
    <row r="46" spans="1:19" s="14" customFormat="1" x14ac:dyDescent="0.3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225.74724600473698</v>
      </c>
      <c r="S46" s="23"/>
    </row>
    <row r="47" spans="1:19" s="14" customFormat="1" x14ac:dyDescent="0.35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229.57415578367863</v>
      </c>
      <c r="S47" s="23"/>
    </row>
    <row r="48" spans="1:19" s="14" customFormat="1" x14ac:dyDescent="0.35">
      <c r="A48" s="13"/>
      <c r="B48" s="13"/>
      <c r="C48" s="13"/>
      <c r="D48" s="13"/>
      <c r="E48" s="13"/>
      <c r="F48" s="13"/>
      <c r="H48" s="28"/>
      <c r="O48" s="13"/>
      <c r="P48" s="22"/>
      <c r="Q48" s="96">
        <v>0.4</v>
      </c>
      <c r="R48" s="96">
        <v>233.41128151247156</v>
      </c>
      <c r="S48" s="23"/>
    </row>
    <row r="49" spans="1:19" s="14" customFormat="1" x14ac:dyDescent="0.35">
      <c r="A49" s="13"/>
      <c r="B49" s="13"/>
      <c r="C49" s="13"/>
      <c r="D49" s="13"/>
      <c r="E49" s="13"/>
      <c r="F49" s="13"/>
      <c r="H49" s="28"/>
      <c r="O49" s="13"/>
      <c r="P49" s="22"/>
      <c r="Q49" s="68">
        <v>0.41000000000000003</v>
      </c>
      <c r="R49" s="68">
        <v>237.24274191153535</v>
      </c>
      <c r="S49" s="23"/>
    </row>
    <row r="50" spans="1:19" s="14" customFormat="1" x14ac:dyDescent="0.35">
      <c r="B50" s="13"/>
      <c r="C50" s="13"/>
      <c r="D50" s="13"/>
      <c r="E50" s="13"/>
      <c r="H50" s="28"/>
      <c r="O50" s="13"/>
      <c r="P50" s="22"/>
      <c r="Q50" s="96">
        <v>0.42</v>
      </c>
      <c r="R50" s="96">
        <v>241.0846096387682</v>
      </c>
      <c r="S50" s="23"/>
    </row>
    <row r="51" spans="1:19" s="14" customFormat="1" x14ac:dyDescent="0.35">
      <c r="B51" s="13"/>
      <c r="C51" s="13"/>
      <c r="D51" s="13"/>
      <c r="E51" s="13"/>
      <c r="P51" s="22"/>
      <c r="Q51" s="68">
        <v>0.43</v>
      </c>
      <c r="R51" s="68">
        <v>244.96403977469774</v>
      </c>
      <c r="S51" s="23"/>
    </row>
    <row r="52" spans="1:19" s="14" customFormat="1" x14ac:dyDescent="0.35">
      <c r="B52" s="13"/>
      <c r="P52" s="22"/>
      <c r="Q52" s="96">
        <v>0.44</v>
      </c>
      <c r="R52" s="96">
        <v>248.86377015935653</v>
      </c>
      <c r="S52" s="23"/>
    </row>
    <row r="53" spans="1:19" s="14" customFormat="1" x14ac:dyDescent="0.35">
      <c r="B53" s="13"/>
      <c r="P53" s="22"/>
      <c r="Q53" s="68">
        <v>0.45</v>
      </c>
      <c r="R53" s="68">
        <v>252.77543115181223</v>
      </c>
      <c r="S53" s="23"/>
    </row>
    <row r="54" spans="1:19" s="14" customFormat="1" x14ac:dyDescent="0.35">
      <c r="P54" s="22"/>
      <c r="Q54" s="96">
        <v>0.46</v>
      </c>
      <c r="R54" s="96">
        <v>256.69144818161425</v>
      </c>
      <c r="S54" s="23"/>
    </row>
    <row r="55" spans="1:19" s="14" customFormat="1" x14ac:dyDescent="0.35">
      <c r="P55" s="22"/>
      <c r="Q55" s="68">
        <v>0.47000000000000003</v>
      </c>
      <c r="R55" s="68">
        <v>260.58809300217172</v>
      </c>
      <c r="S55" s="23"/>
    </row>
    <row r="56" spans="1:19" s="14" customFormat="1" x14ac:dyDescent="0.35">
      <c r="P56" s="22"/>
      <c r="Q56" s="96">
        <v>0.48</v>
      </c>
      <c r="R56" s="96">
        <v>264.51512928802026</v>
      </c>
      <c r="S56" s="23"/>
    </row>
    <row r="57" spans="1:19" s="14" customFormat="1" x14ac:dyDescent="0.35">
      <c r="P57" s="22"/>
      <c r="Q57" s="68">
        <v>0.49</v>
      </c>
      <c r="R57" s="68">
        <v>268.52445993714792</v>
      </c>
      <c r="S57" s="23"/>
    </row>
    <row r="58" spans="1:19" s="14" customFormat="1" x14ac:dyDescent="0.35">
      <c r="P58" s="22"/>
      <c r="Q58" s="96">
        <v>0.5</v>
      </c>
      <c r="R58" s="96">
        <v>272.55965721607214</v>
      </c>
      <c r="S58" s="23"/>
    </row>
    <row r="59" spans="1:19" s="14" customFormat="1" x14ac:dyDescent="0.35">
      <c r="P59" s="22"/>
      <c r="Q59" s="68">
        <v>0.51</v>
      </c>
      <c r="R59" s="68">
        <v>276.57438529473006</v>
      </c>
      <c r="S59" s="23"/>
    </row>
    <row r="60" spans="1:19" s="14" customFormat="1" x14ac:dyDescent="0.35">
      <c r="P60" s="22"/>
      <c r="Q60" s="96">
        <v>0.52</v>
      </c>
      <c r="R60" s="96">
        <v>280.60154395776215</v>
      </c>
      <c r="S60" s="23"/>
    </row>
    <row r="61" spans="1:19" s="14" customFormat="1" x14ac:dyDescent="0.35">
      <c r="P61" s="22"/>
      <c r="Q61" s="68">
        <v>0.53</v>
      </c>
      <c r="R61" s="68">
        <v>284.6743697072414</v>
      </c>
      <c r="S61" s="23"/>
    </row>
    <row r="62" spans="1:19" s="14" customFormat="1" x14ac:dyDescent="0.35">
      <c r="P62" s="22"/>
      <c r="Q62" s="96">
        <v>0.54</v>
      </c>
      <c r="R62" s="96">
        <v>288.75276804872698</v>
      </c>
      <c r="S62" s="23"/>
    </row>
    <row r="63" spans="1:19" s="14" customFormat="1" x14ac:dyDescent="0.35">
      <c r="P63" s="22"/>
      <c r="Q63" s="68">
        <v>0.55000000000000004</v>
      </c>
      <c r="R63" s="68">
        <v>292.80840042800094</v>
      </c>
      <c r="S63" s="23"/>
    </row>
    <row r="64" spans="1:19" s="14" customFormat="1" x14ac:dyDescent="0.35">
      <c r="P64" s="22"/>
      <c r="Q64" s="96">
        <v>0.56000000000000005</v>
      </c>
      <c r="R64" s="96">
        <v>296.82146817109594</v>
      </c>
      <c r="S64" s="23"/>
    </row>
    <row r="65" spans="16:19" s="14" customFormat="1" x14ac:dyDescent="0.35">
      <c r="P65" s="22"/>
      <c r="Q65" s="68">
        <v>0.57000000000000006</v>
      </c>
      <c r="R65" s="68">
        <v>300.6888766212038</v>
      </c>
      <c r="S65" s="23"/>
    </row>
    <row r="66" spans="16:19" s="14" customFormat="1" x14ac:dyDescent="0.35">
      <c r="P66" s="22"/>
      <c r="Q66" s="96">
        <v>0.57999999999999996</v>
      </c>
      <c r="R66" s="96">
        <v>304.45938287329687</v>
      </c>
      <c r="S66" s="23"/>
    </row>
    <row r="67" spans="16:19" s="14" customFormat="1" x14ac:dyDescent="0.35">
      <c r="P67" s="22"/>
      <c r="Q67" s="68">
        <v>0.59</v>
      </c>
      <c r="R67" s="68">
        <v>308.32296908938645</v>
      </c>
      <c r="S67" s="23"/>
    </row>
    <row r="68" spans="16:19" s="14" customFormat="1" x14ac:dyDescent="0.35">
      <c r="P68" s="22"/>
      <c r="Q68" s="96">
        <v>0.6</v>
      </c>
      <c r="R68" s="96">
        <v>312.21884382928693</v>
      </c>
      <c r="S68" s="23"/>
    </row>
    <row r="69" spans="16:19" s="14" customFormat="1" x14ac:dyDescent="0.35">
      <c r="P69" s="22"/>
      <c r="Q69" s="68">
        <v>0.61</v>
      </c>
      <c r="R69" s="68">
        <v>316.47706025268212</v>
      </c>
      <c r="S69" s="23"/>
    </row>
    <row r="70" spans="16:19" s="14" customFormat="1" x14ac:dyDescent="0.35">
      <c r="P70" s="22"/>
      <c r="Q70" s="96">
        <v>0.62</v>
      </c>
      <c r="R70" s="96">
        <v>321.22544059229938</v>
      </c>
      <c r="S70" s="23"/>
    </row>
    <row r="71" spans="16:19" s="14" customFormat="1" x14ac:dyDescent="0.35">
      <c r="P71" s="22"/>
      <c r="Q71" s="68">
        <v>0.63</v>
      </c>
      <c r="R71" s="68">
        <v>326.42104059038957</v>
      </c>
      <c r="S71" s="23"/>
    </row>
    <row r="72" spans="16:19" s="14" customFormat="1" x14ac:dyDescent="0.35">
      <c r="P72" s="22"/>
      <c r="Q72" s="96">
        <v>0.64</v>
      </c>
      <c r="R72" s="96">
        <v>332.14858487182136</v>
      </c>
      <c r="S72" s="23"/>
    </row>
    <row r="73" spans="16:19" s="14" customFormat="1" x14ac:dyDescent="0.35">
      <c r="P73" s="22"/>
      <c r="Q73" s="68">
        <v>0.65</v>
      </c>
      <c r="R73" s="68">
        <v>337.65056083929255</v>
      </c>
      <c r="S73" s="23"/>
    </row>
    <row r="74" spans="16:19" s="14" customFormat="1" x14ac:dyDescent="0.35">
      <c r="P74" s="22"/>
      <c r="Q74" s="96">
        <v>0.66</v>
      </c>
      <c r="R74" s="96">
        <v>343.16506440321007</v>
      </c>
      <c r="S74" s="23"/>
    </row>
    <row r="75" spans="16:19" s="14" customFormat="1" x14ac:dyDescent="0.35">
      <c r="P75" s="22"/>
      <c r="Q75" s="68">
        <v>0.67</v>
      </c>
      <c r="R75" s="68">
        <v>353.4363997997898</v>
      </c>
      <c r="S75" s="23"/>
    </row>
    <row r="76" spans="16:19" s="14" customFormat="1" x14ac:dyDescent="0.35">
      <c r="P76" s="22"/>
      <c r="Q76" s="96">
        <v>0.68</v>
      </c>
      <c r="R76" s="96">
        <v>360.88142715989324</v>
      </c>
      <c r="S76" s="23"/>
    </row>
    <row r="77" spans="16:19" s="14" customFormat="1" x14ac:dyDescent="0.35">
      <c r="P77" s="22"/>
      <c r="Q77" s="68">
        <v>0.69000000000000006</v>
      </c>
      <c r="R77" s="68">
        <v>367.55491118816258</v>
      </c>
      <c r="S77" s="23"/>
    </row>
    <row r="78" spans="16:19" s="14" customFormat="1" x14ac:dyDescent="0.35">
      <c r="P78" s="22"/>
      <c r="Q78" s="96">
        <v>0.70000000000000007</v>
      </c>
      <c r="R78" s="96">
        <v>377.69789443844496</v>
      </c>
      <c r="S78" s="23"/>
    </row>
    <row r="79" spans="16:19" s="14" customFormat="1" x14ac:dyDescent="0.35">
      <c r="P79" s="22"/>
      <c r="Q79" s="68">
        <v>0.71</v>
      </c>
      <c r="R79" s="68">
        <v>385.24403026694443</v>
      </c>
      <c r="S79" s="23"/>
    </row>
    <row r="80" spans="16:19" s="14" customFormat="1" x14ac:dyDescent="0.35">
      <c r="P80" s="22"/>
      <c r="Q80" s="96">
        <v>0.72</v>
      </c>
      <c r="R80" s="96">
        <v>392.49214329432266</v>
      </c>
      <c r="S80" s="23"/>
    </row>
    <row r="81" spans="16:19" s="14" customFormat="1" x14ac:dyDescent="0.35">
      <c r="P81" s="22"/>
      <c r="Q81" s="68">
        <v>0.73</v>
      </c>
      <c r="R81" s="68">
        <v>399.82042141634497</v>
      </c>
      <c r="S81" s="23"/>
    </row>
    <row r="82" spans="16:19" s="14" customFormat="1" x14ac:dyDescent="0.35">
      <c r="P82" s="22"/>
      <c r="Q82" s="96">
        <v>0.74</v>
      </c>
      <c r="R82" s="96">
        <v>407.04676133739576</v>
      </c>
      <c r="S82" s="23"/>
    </row>
    <row r="83" spans="16:19" s="14" customFormat="1" x14ac:dyDescent="0.35">
      <c r="P83" s="22"/>
      <c r="Q83" s="68">
        <v>0.75</v>
      </c>
      <c r="R83" s="68">
        <v>414.1879434831996</v>
      </c>
      <c r="S83" s="23"/>
    </row>
    <row r="84" spans="16:19" s="14" customFormat="1" x14ac:dyDescent="0.35">
      <c r="P84" s="22"/>
      <c r="Q84" s="96">
        <v>0.76</v>
      </c>
      <c r="R84" s="96">
        <v>421.24963696059086</v>
      </c>
      <c r="S84" s="23"/>
    </row>
    <row r="85" spans="16:19" s="14" customFormat="1" x14ac:dyDescent="0.35">
      <c r="P85" s="22"/>
      <c r="Q85" s="68">
        <v>0.77</v>
      </c>
      <c r="R85" s="68">
        <v>428.24300029245114</v>
      </c>
      <c r="S85" s="23"/>
    </row>
    <row r="86" spans="16:19" s="14" customFormat="1" x14ac:dyDescent="0.35">
      <c r="P86" s="22"/>
      <c r="Q86" s="96">
        <v>0.78</v>
      </c>
      <c r="R86" s="96">
        <v>435.16958965404717</v>
      </c>
      <c r="S86" s="23"/>
    </row>
    <row r="87" spans="16:19" s="14" customFormat="1" x14ac:dyDescent="0.35">
      <c r="P87" s="22"/>
      <c r="Q87" s="68">
        <v>0.79</v>
      </c>
      <c r="R87" s="68">
        <v>442.03196358819582</v>
      </c>
      <c r="S87" s="23"/>
    </row>
    <row r="88" spans="16:19" s="14" customFormat="1" x14ac:dyDescent="0.35">
      <c r="P88" s="22"/>
      <c r="Q88" s="96">
        <v>0.8</v>
      </c>
      <c r="R88" s="96">
        <v>448.83605001031663</v>
      </c>
      <c r="S88" s="23"/>
    </row>
    <row r="89" spans="16:19" s="14" customFormat="1" x14ac:dyDescent="0.35">
      <c r="P89" s="22"/>
      <c r="Q89" s="68">
        <v>0.81</v>
      </c>
      <c r="R89" s="68">
        <v>455.60454812721332</v>
      </c>
      <c r="S89" s="23"/>
    </row>
    <row r="90" spans="16:19" s="14" customFormat="1" x14ac:dyDescent="0.35">
      <c r="P90" s="22"/>
      <c r="Q90" s="96">
        <v>0.82000000000000006</v>
      </c>
      <c r="R90" s="96">
        <v>462.34111277917896</v>
      </c>
      <c r="S90" s="23"/>
    </row>
    <row r="91" spans="16:19" s="14" customFormat="1" x14ac:dyDescent="0.35">
      <c r="P91" s="22"/>
      <c r="Q91" s="68">
        <v>0.83000000000000007</v>
      </c>
      <c r="R91" s="68">
        <v>469.06618929384621</v>
      </c>
      <c r="S91" s="23"/>
    </row>
    <row r="92" spans="16:19" s="14" customFormat="1" x14ac:dyDescent="0.35">
      <c r="P92" s="22"/>
      <c r="Q92" s="96">
        <v>0.84</v>
      </c>
      <c r="R92" s="96">
        <v>475.78402261372923</v>
      </c>
      <c r="S92" s="23"/>
    </row>
    <row r="93" spans="16:19" s="14" customFormat="1" x14ac:dyDescent="0.35">
      <c r="P93" s="22"/>
      <c r="Q93" s="68">
        <v>0.85</v>
      </c>
      <c r="R93" s="68">
        <v>482.51987869140811</v>
      </c>
      <c r="S93" s="23"/>
    </row>
    <row r="94" spans="16:19" s="14" customFormat="1" x14ac:dyDescent="0.35">
      <c r="P94" s="22"/>
      <c r="Q94" s="96">
        <v>0.86</v>
      </c>
      <c r="R94" s="96">
        <v>489.27797304820893</v>
      </c>
      <c r="S94" s="23"/>
    </row>
    <row r="95" spans="16:19" s="14" customFormat="1" x14ac:dyDescent="0.35">
      <c r="P95" s="22"/>
      <c r="Q95" s="68">
        <v>0.87</v>
      </c>
      <c r="R95" s="68">
        <v>496.11199421377165</v>
      </c>
      <c r="S95" s="23"/>
    </row>
    <row r="96" spans="16:19" s="14" customFormat="1" x14ac:dyDescent="0.35">
      <c r="P96" s="22"/>
      <c r="Q96" s="96">
        <v>0.88</v>
      </c>
      <c r="R96" s="96">
        <v>503.01796729667609</v>
      </c>
      <c r="S96" s="23"/>
    </row>
    <row r="97" spans="16:19" s="14" customFormat="1" x14ac:dyDescent="0.35">
      <c r="P97" s="22"/>
      <c r="Q97" s="68">
        <v>0.89</v>
      </c>
      <c r="R97" s="68">
        <v>510.08439183456062</v>
      </c>
      <c r="S97" s="23"/>
    </row>
    <row r="98" spans="16:19" s="14" customFormat="1" x14ac:dyDescent="0.35">
      <c r="P98" s="22"/>
      <c r="Q98" s="96">
        <v>0.9</v>
      </c>
      <c r="R98" s="96">
        <v>517.29980612491329</v>
      </c>
      <c r="S98" s="23"/>
    </row>
    <row r="99" spans="16:19" s="14" customFormat="1" x14ac:dyDescent="0.35">
      <c r="P99" s="22"/>
      <c r="Q99" s="68">
        <v>0.91</v>
      </c>
      <c r="R99" s="68">
        <v>524.80921592227548</v>
      </c>
      <c r="S99" s="23"/>
    </row>
    <row r="100" spans="16:19" s="14" customFormat="1" x14ac:dyDescent="0.35">
      <c r="P100" s="22"/>
      <c r="Q100" s="96">
        <v>0.92</v>
      </c>
      <c r="R100" s="96">
        <v>532.62319035214637</v>
      </c>
      <c r="S100" s="23"/>
    </row>
    <row r="101" spans="16:19" s="14" customFormat="1" x14ac:dyDescent="0.35">
      <c r="P101" s="22"/>
      <c r="Q101" s="68">
        <v>0.93</v>
      </c>
      <c r="R101" s="68">
        <v>540.78659052931039</v>
      </c>
      <c r="S101" s="23"/>
    </row>
    <row r="102" spans="16:19" s="14" customFormat="1" x14ac:dyDescent="0.35">
      <c r="P102" s="22"/>
      <c r="Q102" s="96">
        <v>0.94000000000000006</v>
      </c>
      <c r="R102" s="96">
        <v>549.25288742437385</v>
      </c>
      <c r="S102" s="23"/>
    </row>
    <row r="103" spans="16:19" s="14" customFormat="1" x14ac:dyDescent="0.35">
      <c r="P103" s="22"/>
      <c r="Q103" s="68">
        <v>0.95000000000000007</v>
      </c>
      <c r="R103" s="68">
        <v>558.57766320010853</v>
      </c>
      <c r="S103" s="23"/>
    </row>
    <row r="104" spans="16:19" s="14" customFormat="1" x14ac:dyDescent="0.35">
      <c r="P104" s="22"/>
      <c r="Q104" s="96">
        <v>0.96</v>
      </c>
      <c r="R104" s="96">
        <v>569.04032854412037</v>
      </c>
      <c r="S104" s="23"/>
    </row>
    <row r="105" spans="16:19" s="14" customFormat="1" x14ac:dyDescent="0.35">
      <c r="P105" s="22"/>
      <c r="Q105" s="68">
        <v>0.97</v>
      </c>
      <c r="R105" s="68">
        <v>581.94156427082783</v>
      </c>
      <c r="S105" s="23"/>
    </row>
    <row r="106" spans="16:19" s="14" customFormat="1" x14ac:dyDescent="0.35">
      <c r="P106" s="22"/>
      <c r="Q106" s="96">
        <v>0.98</v>
      </c>
      <c r="R106" s="96">
        <v>599.68574148686082</v>
      </c>
      <c r="S106" s="23"/>
    </row>
    <row r="107" spans="16:19" s="14" customFormat="1" x14ac:dyDescent="0.35">
      <c r="P107" s="22"/>
      <c r="Q107" s="68">
        <v>0.99</v>
      </c>
      <c r="R107" s="68">
        <v>631.07663465836754</v>
      </c>
      <c r="S107" s="23"/>
    </row>
    <row r="108" spans="16:19" s="14" customFormat="1" x14ac:dyDescent="0.35">
      <c r="P108" s="24"/>
      <c r="Q108" s="25"/>
      <c r="R108" s="25"/>
      <c r="S108" s="26"/>
    </row>
    <row r="109" spans="16:19" s="14" customFormat="1" x14ac:dyDescent="0.35"/>
    <row r="110" spans="16:19" s="14" customFormat="1" x14ac:dyDescent="0.35"/>
    <row r="111" spans="16:19" s="14" customFormat="1" x14ac:dyDescent="0.35"/>
    <row r="112" spans="16:19" s="14" customFormat="1" x14ac:dyDescent="0.35"/>
    <row r="113" s="14" customFormat="1" x14ac:dyDescent="0.35"/>
    <row r="114" s="14" customFormat="1" x14ac:dyDescent="0.35"/>
    <row r="115" s="14" customFormat="1" x14ac:dyDescent="0.35"/>
    <row r="116" s="14" customFormat="1" x14ac:dyDescent="0.35"/>
    <row r="117" s="14" customFormat="1" x14ac:dyDescent="0.35"/>
    <row r="118" s="14" customFormat="1" x14ac:dyDescent="0.35"/>
    <row r="119" s="14" customFormat="1" x14ac:dyDescent="0.35"/>
    <row r="120" s="14" customFormat="1" x14ac:dyDescent="0.35"/>
    <row r="121" s="14" customFormat="1" x14ac:dyDescent="0.35"/>
    <row r="122" s="14" customFormat="1" x14ac:dyDescent="0.35"/>
    <row r="123" s="14" customFormat="1" x14ac:dyDescent="0.35"/>
    <row r="124" s="14" customFormat="1" x14ac:dyDescent="0.35"/>
    <row r="125" s="14" customFormat="1" x14ac:dyDescent="0.35"/>
    <row r="126" s="14" customFormat="1" x14ac:dyDescent="0.35"/>
    <row r="127" s="14" customFormat="1" x14ac:dyDescent="0.35"/>
    <row r="128" s="14" customFormat="1" x14ac:dyDescent="0.35"/>
    <row r="129" spans="18:18" s="14" customFormat="1" x14ac:dyDescent="0.35"/>
    <row r="130" spans="18:18" s="14" customFormat="1" x14ac:dyDescent="0.35"/>
    <row r="131" spans="18:18" s="14" customFormat="1" x14ac:dyDescent="0.35">
      <c r="R131" s="19"/>
    </row>
    <row r="132" spans="18:18" s="14" customFormat="1" x14ac:dyDescent="0.35"/>
    <row r="133" spans="18:18" s="14" customFormat="1" x14ac:dyDescent="0.35"/>
    <row r="134" spans="18:18" s="14" customFormat="1" x14ac:dyDescent="0.35"/>
    <row r="135" spans="18:18" s="14" customFormat="1" x14ac:dyDescent="0.35"/>
    <row r="136" spans="18:18" s="14" customFormat="1" x14ac:dyDescent="0.35"/>
    <row r="137" spans="18:18" s="14" customFormat="1" x14ac:dyDescent="0.35"/>
    <row r="138" spans="18:18" s="14" customFormat="1" x14ac:dyDescent="0.35"/>
    <row r="139" spans="18:18" s="14" customFormat="1" x14ac:dyDescent="0.35"/>
    <row r="140" spans="18:18" s="14" customFormat="1" x14ac:dyDescent="0.35"/>
    <row r="141" spans="18:18" s="14" customFormat="1" x14ac:dyDescent="0.35"/>
    <row r="142" spans="18:18" s="14" customFormat="1" x14ac:dyDescent="0.35"/>
    <row r="143" spans="18:18" s="14" customFormat="1" x14ac:dyDescent="0.35"/>
    <row r="144" spans="18:18" s="14" customFormat="1" x14ac:dyDescent="0.35"/>
    <row r="145" s="14" customFormat="1" x14ac:dyDescent="0.35"/>
    <row r="146" s="14" customFormat="1" x14ac:dyDescent="0.35"/>
    <row r="147" s="14" customFormat="1" x14ac:dyDescent="0.35"/>
    <row r="148" s="14" customFormat="1" x14ac:dyDescent="0.35"/>
    <row r="149" s="14" customFormat="1" x14ac:dyDescent="0.35"/>
    <row r="150" s="14" customFormat="1" x14ac:dyDescent="0.35"/>
    <row r="151" s="14" customFormat="1" x14ac:dyDescent="0.35"/>
    <row r="152" s="14" customFormat="1" x14ac:dyDescent="0.35"/>
    <row r="153" s="14" customFormat="1" x14ac:dyDescent="0.35"/>
    <row r="154" s="14" customFormat="1" x14ac:dyDescent="0.35"/>
    <row r="155" s="14" customFormat="1" x14ac:dyDescent="0.35"/>
    <row r="156" s="14" customFormat="1" x14ac:dyDescent="0.35"/>
    <row r="157" s="14" customFormat="1" x14ac:dyDescent="0.35"/>
    <row r="158" s="14" customFormat="1" x14ac:dyDescent="0.35"/>
    <row r="159" s="14" customFormat="1" x14ac:dyDescent="0.35"/>
    <row r="160" s="14" customFormat="1" x14ac:dyDescent="0.35"/>
    <row r="161" s="14" customFormat="1" x14ac:dyDescent="0.35"/>
    <row r="162" s="14" customFormat="1" x14ac:dyDescent="0.35"/>
    <row r="163" s="14" customFormat="1" x14ac:dyDescent="0.35"/>
    <row r="164" s="14" customFormat="1" x14ac:dyDescent="0.35"/>
    <row r="165" s="14" customFormat="1" x14ac:dyDescent="0.35"/>
    <row r="166" s="14" customFormat="1" x14ac:dyDescent="0.35"/>
    <row r="167" s="14" customFormat="1" x14ac:dyDescent="0.35"/>
    <row r="168" s="14" customFormat="1" x14ac:dyDescent="0.35"/>
    <row r="169" s="14" customFormat="1" x14ac:dyDescent="0.35"/>
    <row r="170" s="14" customFormat="1" x14ac:dyDescent="0.35"/>
    <row r="171" s="14" customFormat="1" x14ac:dyDescent="0.35"/>
    <row r="172" s="14" customFormat="1" x14ac:dyDescent="0.35"/>
    <row r="173" s="14" customFormat="1" x14ac:dyDescent="0.35"/>
    <row r="174" s="14" customFormat="1" x14ac:dyDescent="0.35"/>
    <row r="175" s="14" customFormat="1" x14ac:dyDescent="0.35"/>
    <row r="176" s="14" customFormat="1" x14ac:dyDescent="0.35"/>
    <row r="177" s="14" customFormat="1" x14ac:dyDescent="0.35"/>
    <row r="178" s="14" customFormat="1" x14ac:dyDescent="0.35"/>
    <row r="179" s="14" customFormat="1" x14ac:dyDescent="0.35"/>
    <row r="180" s="14" customFormat="1" x14ac:dyDescent="0.35"/>
    <row r="181" s="14" customFormat="1" x14ac:dyDescent="0.35"/>
    <row r="182" s="14" customFormat="1" x14ac:dyDescent="0.35"/>
    <row r="183" s="14" customFormat="1" x14ac:dyDescent="0.35"/>
    <row r="184" s="14" customFormat="1" x14ac:dyDescent="0.35"/>
    <row r="185" s="14" customFormat="1" x14ac:dyDescent="0.35"/>
    <row r="186" s="14" customFormat="1" x14ac:dyDescent="0.35"/>
    <row r="187" s="14" customFormat="1" x14ac:dyDescent="0.35"/>
    <row r="188" s="14" customFormat="1" x14ac:dyDescent="0.35"/>
    <row r="189" s="14" customFormat="1" x14ac:dyDescent="0.35"/>
    <row r="190" s="14" customFormat="1" x14ac:dyDescent="0.35"/>
    <row r="191" s="14" customFormat="1" x14ac:dyDescent="0.35"/>
    <row r="192" s="14" customFormat="1" x14ac:dyDescent="0.35"/>
    <row r="193" s="14" customFormat="1" x14ac:dyDescent="0.35"/>
    <row r="194" s="14" customFormat="1" x14ac:dyDescent="0.35"/>
    <row r="195" s="14" customFormat="1" x14ac:dyDescent="0.35"/>
    <row r="196" s="14" customFormat="1" x14ac:dyDescent="0.35"/>
    <row r="197" s="14" customFormat="1" x14ac:dyDescent="0.35"/>
    <row r="198" s="14" customFormat="1" x14ac:dyDescent="0.35"/>
    <row r="199" s="14" customFormat="1" x14ac:dyDescent="0.35"/>
    <row r="200" s="14" customFormat="1" x14ac:dyDescent="0.35"/>
    <row r="201" s="14" customFormat="1" x14ac:dyDescent="0.35"/>
    <row r="202" s="14" customFormat="1" x14ac:dyDescent="0.35"/>
    <row r="203" s="14" customFormat="1" x14ac:dyDescent="0.35"/>
    <row r="204" s="14" customFormat="1" x14ac:dyDescent="0.35"/>
    <row r="205" s="14" customFormat="1" x14ac:dyDescent="0.35"/>
    <row r="206" s="14" customFormat="1" x14ac:dyDescent="0.35"/>
    <row r="207" s="14" customFormat="1" x14ac:dyDescent="0.35"/>
    <row r="208" s="14" customFormat="1" x14ac:dyDescent="0.35"/>
    <row r="209" spans="2:19" s="14" customFormat="1" x14ac:dyDescent="0.35"/>
    <row r="210" spans="2:19" s="14" customFormat="1" x14ac:dyDescent="0.35"/>
    <row r="211" spans="2:19" s="14" customFormat="1" x14ac:dyDescent="0.35"/>
    <row r="212" spans="2:19" s="14" customFormat="1" x14ac:dyDescent="0.35"/>
    <row r="213" spans="2:19" s="14" customFormat="1" x14ac:dyDescent="0.35"/>
    <row r="214" spans="2:19" s="14" customFormat="1" x14ac:dyDescent="0.35"/>
    <row r="215" spans="2:19" s="14" customFormat="1" x14ac:dyDescent="0.35"/>
    <row r="216" spans="2:19" s="14" customFormat="1" x14ac:dyDescent="0.35"/>
    <row r="217" spans="2:19" s="14" customFormat="1" x14ac:dyDescent="0.35"/>
    <row r="218" spans="2:19" s="14" customFormat="1" x14ac:dyDescent="0.35"/>
    <row r="219" spans="2:19" s="14" customFormat="1" x14ac:dyDescent="0.35"/>
    <row r="220" spans="2:19" s="14" customFormat="1" x14ac:dyDescent="0.35"/>
    <row r="221" spans="2:19" s="14" customFormat="1" x14ac:dyDescent="0.35"/>
    <row r="222" spans="2:19" s="14" customFormat="1" x14ac:dyDescent="0.35"/>
    <row r="223" spans="2:19" x14ac:dyDescent="0.3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3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3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35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35"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</row>
    <row r="228" spans="2:19" x14ac:dyDescent="0.35"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</row>
    <row r="229" spans="2:19" x14ac:dyDescent="0.35"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</row>
    <row r="230" spans="2:19" x14ac:dyDescent="0.35">
      <c r="G230" s="14"/>
      <c r="H230" s="14"/>
      <c r="O230" s="14"/>
      <c r="P230" s="14"/>
      <c r="Q230" s="14"/>
      <c r="R230" s="14"/>
      <c r="S230" s="14"/>
    </row>
    <row r="231" spans="2:19" x14ac:dyDescent="0.35">
      <c r="G231" s="14"/>
      <c r="H231" s="14"/>
      <c r="O231" s="14"/>
      <c r="P231" s="14"/>
      <c r="Q231" s="14"/>
      <c r="R231" s="14"/>
      <c r="S231" s="14"/>
    </row>
    <row r="232" spans="2:19" x14ac:dyDescent="0.35">
      <c r="G232" s="14"/>
      <c r="O232" s="14"/>
      <c r="P232" s="14"/>
      <c r="Q232" s="14"/>
      <c r="R232" s="14"/>
      <c r="S232" s="14"/>
    </row>
    <row r="233" spans="2:19" x14ac:dyDescent="0.35">
      <c r="G233" s="14"/>
      <c r="O233" s="14"/>
      <c r="P233" s="14"/>
      <c r="Q233" s="14"/>
      <c r="R233" s="14"/>
      <c r="S233" s="14"/>
    </row>
    <row r="234" spans="2:19" x14ac:dyDescent="0.35">
      <c r="G234" s="14"/>
      <c r="O234" s="14"/>
      <c r="P234" s="14"/>
      <c r="Q234" s="14"/>
      <c r="R234" s="14"/>
      <c r="S234" s="14"/>
    </row>
    <row r="235" spans="2:19" x14ac:dyDescent="0.35">
      <c r="P235" s="14"/>
      <c r="Q235" s="14"/>
      <c r="R235" s="14"/>
      <c r="S235" s="14"/>
    </row>
    <row r="236" spans="2:19" x14ac:dyDescent="0.35">
      <c r="P236" s="14"/>
      <c r="Q236" s="14"/>
      <c r="R236" s="14"/>
      <c r="S236" s="14"/>
    </row>
    <row r="237" spans="2:19" x14ac:dyDescent="0.35">
      <c r="P237" s="14"/>
      <c r="Q237" s="14"/>
      <c r="R237" s="14"/>
      <c r="S237" s="14"/>
    </row>
    <row r="238" spans="2:19" x14ac:dyDescent="0.35">
      <c r="P238" s="14"/>
      <c r="Q238" s="14"/>
      <c r="R238" s="14"/>
      <c r="S238" s="14"/>
    </row>
    <row r="239" spans="2:19" x14ac:dyDescent="0.35">
      <c r="P239" s="14"/>
      <c r="Q239" s="14"/>
      <c r="R239" s="14"/>
      <c r="S239" s="14"/>
    </row>
    <row r="240" spans="2:19" x14ac:dyDescent="0.35">
      <c r="P240" s="14"/>
      <c r="Q240" s="14"/>
      <c r="R240" s="14"/>
      <c r="S240" s="14"/>
    </row>
    <row r="241" spans="16:19" x14ac:dyDescent="0.35">
      <c r="P241" s="14"/>
      <c r="Q241" s="14"/>
      <c r="R241" s="14"/>
      <c r="S241" s="14"/>
    </row>
    <row r="242" spans="16:19" x14ac:dyDescent="0.35">
      <c r="P242" s="14"/>
      <c r="Q242" s="14"/>
      <c r="R242" s="14"/>
      <c r="S242" s="14"/>
    </row>
    <row r="243" spans="16:19" x14ac:dyDescent="0.35">
      <c r="P243" s="14"/>
      <c r="Q243" s="14"/>
      <c r="R243" s="14"/>
      <c r="S243" s="14"/>
    </row>
    <row r="244" spans="16:19" x14ac:dyDescent="0.35">
      <c r="P244" s="14"/>
      <c r="Q244" s="14"/>
      <c r="R244" s="14"/>
      <c r="S244" s="14"/>
    </row>
    <row r="245" spans="16:19" x14ac:dyDescent="0.35">
      <c r="P245" s="14"/>
      <c r="Q245" s="14"/>
      <c r="R245" s="14"/>
      <c r="S245" s="14"/>
    </row>
    <row r="246" spans="16:19" x14ac:dyDescent="0.35">
      <c r="P246" s="14"/>
      <c r="Q246" s="14"/>
      <c r="R246" s="14"/>
      <c r="S246" s="14"/>
    </row>
    <row r="247" spans="16:19" x14ac:dyDescent="0.35">
      <c r="P247" s="14"/>
      <c r="Q247" s="14"/>
      <c r="R247" s="14"/>
      <c r="S247" s="14"/>
    </row>
    <row r="248" spans="16:19" x14ac:dyDescent="0.35">
      <c r="P248" s="14"/>
      <c r="Q248" s="14"/>
      <c r="R248" s="14"/>
      <c r="S248" s="14"/>
    </row>
    <row r="249" spans="16:19" x14ac:dyDescent="0.35">
      <c r="P249" s="14"/>
      <c r="Q249" s="14"/>
      <c r="R249" s="14"/>
      <c r="S249" s="14"/>
    </row>
    <row r="250" spans="16:19" x14ac:dyDescent="0.35">
      <c r="P250" s="14"/>
      <c r="Q250" s="14"/>
      <c r="R250" s="14"/>
      <c r="S250" s="14"/>
    </row>
    <row r="251" spans="16:19" x14ac:dyDescent="0.35">
      <c r="P251" s="14"/>
      <c r="Q251" s="14"/>
      <c r="R251" s="14"/>
      <c r="S251" s="14"/>
    </row>
    <row r="252" spans="16:19" x14ac:dyDescent="0.35">
      <c r="P252" s="14"/>
      <c r="Q252" s="14"/>
      <c r="R252" s="14"/>
      <c r="S252" s="14"/>
    </row>
    <row r="253" spans="16:19" x14ac:dyDescent="0.35">
      <c r="P253" s="14"/>
      <c r="Q253" s="14"/>
      <c r="R253" s="14"/>
      <c r="S253" s="14"/>
    </row>
    <row r="254" spans="16:19" x14ac:dyDescent="0.35">
      <c r="P254" s="14"/>
      <c r="Q254" s="14"/>
      <c r="R254" s="14"/>
      <c r="S254" s="14"/>
    </row>
    <row r="255" spans="16:19" x14ac:dyDescent="0.35">
      <c r="P255" s="14"/>
      <c r="Q255" s="14"/>
      <c r="R255" s="14"/>
      <c r="S255" s="14"/>
    </row>
    <row r="256" spans="16:19" x14ac:dyDescent="0.35">
      <c r="P256" s="14"/>
      <c r="Q256" s="14"/>
      <c r="R256" s="14"/>
      <c r="S256" s="14"/>
    </row>
    <row r="257" spans="16:19" x14ac:dyDescent="0.35">
      <c r="P257" s="14"/>
      <c r="Q257" s="14"/>
      <c r="R257" s="14"/>
      <c r="S257" s="14"/>
    </row>
    <row r="258" spans="16:19" x14ac:dyDescent="0.35">
      <c r="P258" s="14"/>
      <c r="Q258" s="14"/>
      <c r="R258" s="14"/>
      <c r="S258" s="14"/>
    </row>
    <row r="259" spans="16:19" x14ac:dyDescent="0.35">
      <c r="P259" s="14"/>
      <c r="Q259" s="14"/>
      <c r="R259" s="14"/>
      <c r="S259" s="14"/>
    </row>
    <row r="260" spans="16:19" x14ac:dyDescent="0.35">
      <c r="P260" s="14"/>
      <c r="Q260" s="14"/>
      <c r="R260" s="14"/>
      <c r="S260" s="14"/>
    </row>
    <row r="261" spans="16:19" x14ac:dyDescent="0.35">
      <c r="P261" s="14"/>
      <c r="Q261" s="14"/>
      <c r="R261" s="14"/>
      <c r="S261" s="14"/>
    </row>
    <row r="262" spans="16:19" x14ac:dyDescent="0.35">
      <c r="P262" s="14"/>
      <c r="Q262" s="14"/>
      <c r="R262" s="14"/>
      <c r="S262" s="14"/>
    </row>
    <row r="263" spans="16:19" x14ac:dyDescent="0.35">
      <c r="P263" s="14"/>
      <c r="Q263" s="14"/>
      <c r="R263" s="14"/>
      <c r="S263" s="14"/>
    </row>
    <row r="264" spans="16:19" x14ac:dyDescent="0.35">
      <c r="P264" s="14"/>
      <c r="Q264" s="14"/>
      <c r="R264" s="14"/>
      <c r="S264" s="14"/>
    </row>
    <row r="265" spans="16:19" x14ac:dyDescent="0.35">
      <c r="P265" s="14"/>
      <c r="Q265" s="14"/>
      <c r="R265" s="14"/>
      <c r="S265" s="14"/>
    </row>
    <row r="266" spans="16:19" x14ac:dyDescent="0.35">
      <c r="P266" s="14"/>
      <c r="Q266" s="14"/>
      <c r="R266" s="14"/>
      <c r="S266" s="14"/>
    </row>
    <row r="267" spans="16:19" x14ac:dyDescent="0.35">
      <c r="P267" s="14"/>
      <c r="Q267" s="14"/>
      <c r="R267" s="14"/>
      <c r="S267" s="14"/>
    </row>
    <row r="268" spans="16:19" x14ac:dyDescent="0.35">
      <c r="P268" s="14"/>
      <c r="Q268" s="14"/>
      <c r="R268" s="14"/>
      <c r="S268" s="14"/>
    </row>
    <row r="269" spans="16:19" x14ac:dyDescent="0.35">
      <c r="P269" s="14"/>
      <c r="Q269" s="14"/>
      <c r="R269" s="14"/>
      <c r="S269" s="14"/>
    </row>
    <row r="270" spans="16:19" x14ac:dyDescent="0.35">
      <c r="P270" s="14"/>
      <c r="Q270" s="14"/>
      <c r="R270" s="14"/>
      <c r="S270" s="14"/>
    </row>
    <row r="271" spans="16:19" x14ac:dyDescent="0.35">
      <c r="P271" s="14"/>
      <c r="Q271" s="14"/>
      <c r="R271" s="14"/>
      <c r="S271" s="14"/>
    </row>
    <row r="272" spans="16:19" x14ac:dyDescent="0.35">
      <c r="P272" s="14"/>
      <c r="Q272" s="14"/>
      <c r="R272" s="14"/>
      <c r="S272" s="14"/>
    </row>
    <row r="273" spans="16:19" x14ac:dyDescent="0.35">
      <c r="P273" s="14"/>
      <c r="Q273" s="14"/>
      <c r="R273" s="14"/>
      <c r="S273" s="14"/>
    </row>
    <row r="274" spans="16:19" x14ac:dyDescent="0.35">
      <c r="P274" s="14"/>
      <c r="Q274" s="14"/>
      <c r="R274" s="14"/>
      <c r="S274" s="14"/>
    </row>
    <row r="275" spans="16:19" x14ac:dyDescent="0.35">
      <c r="P275" s="14"/>
      <c r="Q275" s="14"/>
      <c r="R275" s="14"/>
      <c r="S275" s="14"/>
    </row>
    <row r="276" spans="16:19" x14ac:dyDescent="0.35">
      <c r="P276" s="14"/>
      <c r="Q276" s="14"/>
      <c r="R276" s="14"/>
      <c r="S276" s="14"/>
    </row>
    <row r="277" spans="16:19" x14ac:dyDescent="0.35">
      <c r="P277" s="14"/>
      <c r="Q277" s="14"/>
      <c r="R277" s="14"/>
      <c r="S277" s="14"/>
    </row>
    <row r="278" spans="16:19" x14ac:dyDescent="0.35">
      <c r="P278" s="14"/>
      <c r="Q278" s="14"/>
      <c r="R278" s="14"/>
      <c r="S278" s="14"/>
    </row>
    <row r="279" spans="16:19" x14ac:dyDescent="0.35">
      <c r="P279" s="14"/>
      <c r="Q279" s="14"/>
      <c r="R279" s="14"/>
      <c r="S279" s="14"/>
    </row>
    <row r="280" spans="16:19" x14ac:dyDescent="0.35">
      <c r="P280" s="14"/>
      <c r="Q280" s="14"/>
      <c r="R280" s="14"/>
      <c r="S280" s="14"/>
    </row>
    <row r="281" spans="16:19" x14ac:dyDescent="0.35">
      <c r="P281" s="14"/>
      <c r="Q281" s="14"/>
      <c r="R281" s="14"/>
      <c r="S281" s="14"/>
    </row>
    <row r="282" spans="16:19" x14ac:dyDescent="0.35">
      <c r="P282" s="14"/>
      <c r="Q282" s="14"/>
      <c r="R282" s="14"/>
      <c r="S282" s="14"/>
    </row>
    <row r="283" spans="16:19" x14ac:dyDescent="0.35">
      <c r="P283" s="14"/>
      <c r="Q283" s="14"/>
      <c r="R283" s="14"/>
      <c r="S283" s="14"/>
    </row>
    <row r="284" spans="16:19" x14ac:dyDescent="0.35">
      <c r="P284" s="14"/>
      <c r="Q284" s="14"/>
      <c r="R284" s="14"/>
      <c r="S284" s="14"/>
    </row>
    <row r="285" spans="16:19" x14ac:dyDescent="0.35">
      <c r="P285" s="14"/>
      <c r="Q285" s="14"/>
      <c r="R285" s="14"/>
      <c r="S285" s="14"/>
    </row>
    <row r="286" spans="16:19" x14ac:dyDescent="0.35">
      <c r="P286" s="14"/>
      <c r="Q286" s="14"/>
      <c r="R286" s="14"/>
      <c r="S286" s="14"/>
    </row>
    <row r="287" spans="16:19" x14ac:dyDescent="0.35">
      <c r="P287" s="14"/>
      <c r="Q287" s="14"/>
      <c r="R287" s="14"/>
      <c r="S287" s="14"/>
    </row>
    <row r="288" spans="16:19" x14ac:dyDescent="0.35">
      <c r="P288" s="14"/>
      <c r="Q288" s="14"/>
      <c r="R288" s="14"/>
      <c r="S288" s="14"/>
    </row>
    <row r="289" spans="16:19" x14ac:dyDescent="0.35">
      <c r="P289" s="14"/>
      <c r="Q289" s="14"/>
      <c r="R289" s="14"/>
      <c r="S289" s="14"/>
    </row>
    <row r="290" spans="16:19" x14ac:dyDescent="0.35">
      <c r="P290" s="14"/>
      <c r="Q290" s="14"/>
      <c r="R290" s="14"/>
      <c r="S290" s="14"/>
    </row>
    <row r="291" spans="16:19" x14ac:dyDescent="0.35">
      <c r="P291" s="14"/>
      <c r="Q291" s="14"/>
      <c r="R291" s="14"/>
      <c r="S291" s="14"/>
    </row>
    <row r="292" spans="16:19" x14ac:dyDescent="0.35">
      <c r="P292" s="14"/>
      <c r="Q292" s="14"/>
      <c r="R292" s="14"/>
      <c r="S292" s="14"/>
    </row>
    <row r="293" spans="16:19" x14ac:dyDescent="0.35">
      <c r="P293" s="14"/>
      <c r="Q293" s="14"/>
      <c r="R293" s="14"/>
      <c r="S293" s="14"/>
    </row>
    <row r="294" spans="16:19" x14ac:dyDescent="0.35">
      <c r="P294" s="14"/>
      <c r="Q294" s="14"/>
      <c r="R294" s="14"/>
      <c r="S294" s="14"/>
    </row>
    <row r="295" spans="16:19" x14ac:dyDescent="0.35">
      <c r="P295" s="14"/>
      <c r="Q295" s="14"/>
      <c r="R295" s="14"/>
      <c r="S295" s="14"/>
    </row>
    <row r="296" spans="16:19" x14ac:dyDescent="0.35">
      <c r="P296" s="14"/>
      <c r="Q296" s="14"/>
      <c r="R296" s="14"/>
      <c r="S296" s="14"/>
    </row>
    <row r="297" spans="16:19" x14ac:dyDescent="0.35">
      <c r="P297" s="14"/>
      <c r="Q297" s="14"/>
      <c r="R297" s="14"/>
      <c r="S297" s="14"/>
    </row>
    <row r="298" spans="16:19" x14ac:dyDescent="0.35">
      <c r="P298" s="14"/>
      <c r="Q298" s="14"/>
      <c r="R298" s="14"/>
      <c r="S298" s="14"/>
    </row>
    <row r="299" spans="16:19" x14ac:dyDescent="0.35">
      <c r="P299" s="14"/>
      <c r="Q299" s="14"/>
      <c r="R299" s="14"/>
      <c r="S299" s="14"/>
    </row>
    <row r="300" spans="16:19" x14ac:dyDescent="0.35">
      <c r="P300" s="14"/>
      <c r="Q300" s="14"/>
      <c r="R300" s="14"/>
      <c r="S300" s="14"/>
    </row>
    <row r="301" spans="16:19" x14ac:dyDescent="0.35">
      <c r="P301" s="14"/>
      <c r="Q301" s="14"/>
      <c r="R301" s="14"/>
      <c r="S301" s="14"/>
    </row>
    <row r="302" spans="16:19" x14ac:dyDescent="0.35">
      <c r="P302" s="14"/>
      <c r="Q302" s="14"/>
      <c r="R302" s="14"/>
      <c r="S302" s="14"/>
    </row>
    <row r="303" spans="16:19" x14ac:dyDescent="0.35">
      <c r="P303" s="14"/>
      <c r="Q303" s="14"/>
      <c r="R303" s="14"/>
      <c r="S303" s="14"/>
    </row>
    <row r="304" spans="16:19" x14ac:dyDescent="0.35">
      <c r="P304" s="14"/>
      <c r="Q304" s="14"/>
      <c r="R304" s="14"/>
      <c r="S304" s="14"/>
    </row>
    <row r="305" spans="16:19" x14ac:dyDescent="0.35">
      <c r="P305" s="14"/>
      <c r="Q305" s="14"/>
      <c r="R305" s="14"/>
      <c r="S305" s="14"/>
    </row>
    <row r="306" spans="16:19" x14ac:dyDescent="0.35">
      <c r="P306" s="14"/>
      <c r="Q306" s="14"/>
      <c r="R306" s="14"/>
      <c r="S306" s="14"/>
    </row>
    <row r="307" spans="16:19" x14ac:dyDescent="0.35">
      <c r="P307" s="14"/>
      <c r="Q307" s="14"/>
      <c r="R307" s="14"/>
      <c r="S307" s="14"/>
    </row>
    <row r="308" spans="16:19" x14ac:dyDescent="0.35">
      <c r="P308" s="14"/>
      <c r="Q308" s="14"/>
      <c r="R308" s="14"/>
      <c r="S308" s="14"/>
    </row>
    <row r="309" spans="16:19" x14ac:dyDescent="0.35">
      <c r="P309" s="14"/>
      <c r="Q309" s="14"/>
      <c r="R309" s="14"/>
      <c r="S309" s="14"/>
    </row>
    <row r="310" spans="16:19" x14ac:dyDescent="0.35">
      <c r="P310" s="14"/>
      <c r="Q310" s="14"/>
      <c r="R310" s="14"/>
      <c r="S310" s="14"/>
    </row>
    <row r="311" spans="16:19" x14ac:dyDescent="0.35">
      <c r="P311" s="14"/>
      <c r="Q311" s="14"/>
      <c r="R311" s="14"/>
      <c r="S311" s="14"/>
    </row>
    <row r="312" spans="16:19" x14ac:dyDescent="0.35">
      <c r="P312" s="14"/>
      <c r="Q312" s="14"/>
      <c r="R312" s="14"/>
      <c r="S312" s="14"/>
    </row>
    <row r="313" spans="16:19" x14ac:dyDescent="0.35">
      <c r="P313" s="14"/>
      <c r="Q313" s="14"/>
      <c r="R313" s="14"/>
      <c r="S313" s="14"/>
    </row>
    <row r="314" spans="16:19" x14ac:dyDescent="0.35">
      <c r="P314" s="14"/>
      <c r="Q314" s="14"/>
      <c r="R314" s="14"/>
      <c r="S314" s="14"/>
    </row>
    <row r="315" spans="16:19" x14ac:dyDescent="0.35">
      <c r="P315" s="14"/>
      <c r="Q315" s="14"/>
      <c r="R315" s="14"/>
      <c r="S315" s="14"/>
    </row>
    <row r="316" spans="16:19" x14ac:dyDescent="0.35">
      <c r="P316" s="14"/>
      <c r="Q316" s="14"/>
      <c r="R316" s="14"/>
      <c r="S316" s="14"/>
    </row>
    <row r="317" spans="16:19" x14ac:dyDescent="0.35">
      <c r="P317" s="14"/>
      <c r="Q317" s="14"/>
      <c r="R317" s="14"/>
      <c r="S317" s="14"/>
    </row>
    <row r="318" spans="16:19" x14ac:dyDescent="0.35">
      <c r="Q318" s="14"/>
      <c r="R318" s="14"/>
      <c r="S318" s="14"/>
    </row>
    <row r="319" spans="16:19" x14ac:dyDescent="0.35">
      <c r="Q319" s="14"/>
      <c r="R319" s="14"/>
      <c r="S319" s="14"/>
    </row>
    <row r="320" spans="16:19" x14ac:dyDescent="0.35">
      <c r="Q320" s="14"/>
      <c r="R320" s="14"/>
      <c r="S320" s="14"/>
    </row>
  </sheetData>
  <mergeCells count="17">
    <mergeCell ref="H18:I18"/>
    <mergeCell ref="H27:I27"/>
    <mergeCell ref="H35:I35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44DC9107-ECA0-4347-9EBE-CAF26A415A03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374650</xdr:colOff>
                    <xdr:row>0</xdr:row>
                    <xdr:rowOff>177800</xdr:rowOff>
                  </from>
                  <to>
                    <xdr:col>11</xdr:col>
                    <xdr:colOff>533400</xdr:colOff>
                    <xdr:row>0</xdr:row>
                    <xdr:rowOff>679450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311150</xdr:colOff>
                    <xdr:row>0</xdr:row>
                    <xdr:rowOff>196850</xdr:rowOff>
                  </from>
                  <to>
                    <xdr:col>13</xdr:col>
                    <xdr:colOff>330200</xdr:colOff>
                    <xdr:row>0</xdr:row>
                    <xdr:rowOff>673100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CD0AB-3E73-484A-8DAA-F0E6D55479B8}">
  <dimension ref="A1:W320"/>
  <sheetViews>
    <sheetView workbookViewId="0"/>
  </sheetViews>
  <sheetFormatPr defaultRowHeight="14.5" x14ac:dyDescent="0.35"/>
  <cols>
    <col min="2" max="2" width="3.90625" customWidth="1"/>
    <col min="3" max="3" width="21.08984375" customWidth="1"/>
    <col min="4" max="4" width="45.90625" customWidth="1"/>
    <col min="5" max="5" width="7.90625" customWidth="1"/>
    <col min="8" max="8" width="18.54296875" customWidth="1"/>
    <col min="9" max="9" width="15.54296875" customWidth="1"/>
    <col min="10" max="10" width="15" customWidth="1"/>
    <col min="11" max="11" width="11.36328125" customWidth="1"/>
    <col min="13" max="13" width="10.36328125" customWidth="1"/>
    <col min="14" max="14" width="8.36328125" customWidth="1"/>
    <col min="16" max="16" width="5.6328125" customWidth="1"/>
    <col min="17" max="18" width="12.453125" customWidth="1"/>
    <col min="19" max="19" width="5.6328125" customWidth="1"/>
  </cols>
  <sheetData>
    <row r="1" spans="2:23" s="1" customFormat="1" ht="69" customHeight="1" x14ac:dyDescent="0.3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55000000000000004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35"/>
    <row r="4" spans="2:23" s="14" customFormat="1" x14ac:dyDescent="0.3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35">
      <c r="G5" s="89" t="s">
        <v>138</v>
      </c>
      <c r="H5" s="89"/>
      <c r="I5" s="89"/>
      <c r="J5" s="89"/>
      <c r="K5" s="89"/>
      <c r="L5" s="89"/>
    </row>
    <row r="6" spans="2:23" s="14" customFormat="1" ht="22.25" customHeight="1" x14ac:dyDescent="0.6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3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" customHeight="1" x14ac:dyDescent="0.3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35">
      <c r="B9" s="22"/>
      <c r="C9" s="11" t="s">
        <v>31</v>
      </c>
      <c r="D9" s="68" t="s">
        <v>201</v>
      </c>
      <c r="E9" s="23"/>
      <c r="G9" s="22"/>
      <c r="H9" s="104" t="s">
        <v>34</v>
      </c>
      <c r="I9" s="105">
        <v>272.87165079712867</v>
      </c>
      <c r="J9" s="21"/>
      <c r="K9" s="21"/>
      <c r="L9" s="21"/>
      <c r="M9" s="21"/>
      <c r="N9" s="23"/>
      <c r="P9" s="22"/>
      <c r="Q9" s="68">
        <v>0.01</v>
      </c>
      <c r="R9" s="68">
        <v>121.32404107335456</v>
      </c>
      <c r="S9" s="23"/>
    </row>
    <row r="10" spans="2:23" s="14" customFormat="1" x14ac:dyDescent="0.35">
      <c r="B10" s="22"/>
      <c r="C10" s="95" t="s">
        <v>48</v>
      </c>
      <c r="D10" s="96" t="s">
        <v>152</v>
      </c>
      <c r="E10" s="23"/>
      <c r="F10" s="20"/>
      <c r="G10" s="22"/>
      <c r="H10" s="95" t="s">
        <v>35</v>
      </c>
      <c r="I10" s="96">
        <v>143.08657863531025</v>
      </c>
      <c r="J10" s="21"/>
      <c r="K10" s="21"/>
      <c r="L10" s="21"/>
      <c r="M10" s="21"/>
      <c r="N10" s="23"/>
      <c r="P10" s="22"/>
      <c r="Q10" s="96">
        <v>0.02</v>
      </c>
      <c r="R10" s="96">
        <v>129.35687272966669</v>
      </c>
      <c r="S10" s="23"/>
    </row>
    <row r="11" spans="2:23" s="14" customFormat="1" ht="14" customHeight="1" x14ac:dyDescent="0.35">
      <c r="B11" s="94"/>
      <c r="C11" s="97" t="s">
        <v>49</v>
      </c>
      <c r="D11" s="98" t="s">
        <v>153</v>
      </c>
      <c r="E11" s="94"/>
      <c r="G11" s="22"/>
      <c r="H11" s="11" t="s">
        <v>36</v>
      </c>
      <c r="I11" s="68">
        <v>537.36143576751454</v>
      </c>
      <c r="J11" s="21"/>
      <c r="K11" s="21"/>
      <c r="L11" s="21"/>
      <c r="M11" s="21"/>
      <c r="N11" s="23"/>
      <c r="P11" s="22"/>
      <c r="Q11" s="68">
        <v>0.03</v>
      </c>
      <c r="R11" s="68">
        <v>134.88774314655316</v>
      </c>
      <c r="S11" s="23"/>
    </row>
    <row r="12" spans="2:23" s="14" customFormat="1" ht="14.4" customHeight="1" x14ac:dyDescent="0.35">
      <c r="B12" s="94"/>
      <c r="C12" s="99"/>
      <c r="D12" s="100"/>
      <c r="E12" s="94"/>
      <c r="G12" s="22"/>
      <c r="H12" s="102" t="s">
        <v>42</v>
      </c>
      <c r="I12" s="103">
        <v>148.50912351527563</v>
      </c>
      <c r="J12" s="21"/>
      <c r="K12" s="21"/>
      <c r="L12" s="21"/>
      <c r="M12" s="21"/>
      <c r="N12" s="23"/>
      <c r="P12" s="22"/>
      <c r="Q12" s="96">
        <v>0.04</v>
      </c>
      <c r="R12" s="96">
        <v>139.31435345917021</v>
      </c>
      <c r="S12" s="23"/>
    </row>
    <row r="13" spans="2:23" s="14" customFormat="1" x14ac:dyDescent="0.35">
      <c r="B13" s="63"/>
      <c r="C13" s="72" t="s">
        <v>131</v>
      </c>
      <c r="D13" s="56" t="s">
        <v>195</v>
      </c>
      <c r="E13" s="64"/>
      <c r="G13" s="22"/>
      <c r="H13" s="11" t="s">
        <v>108</v>
      </c>
      <c r="I13" s="68">
        <v>0.24708115345050463</v>
      </c>
      <c r="J13" s="21"/>
      <c r="K13" s="21"/>
      <c r="L13" s="21"/>
      <c r="M13" s="21"/>
      <c r="N13" s="23"/>
      <c r="P13" s="22"/>
      <c r="Q13" s="68">
        <v>0.05</v>
      </c>
      <c r="R13" s="68">
        <v>143.08657863531025</v>
      </c>
      <c r="S13" s="23"/>
    </row>
    <row r="14" spans="2:23" s="14" customFormat="1" ht="14.4" customHeight="1" x14ac:dyDescent="0.35">
      <c r="B14" s="22"/>
      <c r="C14" s="44"/>
      <c r="D14" s="39"/>
      <c r="E14" s="23"/>
      <c r="G14" s="22"/>
      <c r="H14" s="95" t="s">
        <v>110</v>
      </c>
      <c r="I14" s="96">
        <v>2</v>
      </c>
      <c r="J14" s="21"/>
      <c r="K14" s="21"/>
      <c r="L14" s="21"/>
      <c r="M14" s="21"/>
      <c r="N14" s="23"/>
      <c r="P14" s="22"/>
      <c r="Q14" s="96">
        <v>0.06</v>
      </c>
      <c r="R14" s="96">
        <v>146.43900495466488</v>
      </c>
      <c r="S14" s="23"/>
    </row>
    <row r="15" spans="2:23" s="14" customFormat="1" ht="14.4" customHeight="1" x14ac:dyDescent="0.35">
      <c r="B15" s="22"/>
      <c r="C15" s="70" t="s">
        <v>57</v>
      </c>
      <c r="D15" s="41"/>
      <c r="E15" s="23"/>
      <c r="G15" s="22"/>
      <c r="H15" s="11" t="s">
        <v>109</v>
      </c>
      <c r="I15" s="68">
        <v>2.7960768796744895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149.48696872355677</v>
      </c>
      <c r="S15" s="23"/>
    </row>
    <row r="16" spans="2:23" s="14" customFormat="1" x14ac:dyDescent="0.35">
      <c r="B16" s="22"/>
      <c r="C16" s="11" t="s">
        <v>32</v>
      </c>
      <c r="D16" s="68" t="s">
        <v>179</v>
      </c>
      <c r="E16" s="23"/>
      <c r="G16" s="22"/>
      <c r="H16" s="95" t="s">
        <v>137</v>
      </c>
      <c r="I16" s="96">
        <v>6.988775673704065E-4</v>
      </c>
      <c r="J16" s="21"/>
      <c r="K16" s="21"/>
      <c r="L16" s="21"/>
      <c r="M16" s="21"/>
      <c r="N16" s="23"/>
      <c r="P16" s="22"/>
      <c r="Q16" s="96">
        <v>0.08</v>
      </c>
      <c r="R16" s="96">
        <v>152.29497873949592</v>
      </c>
      <c r="S16" s="23"/>
    </row>
    <row r="17" spans="2:19" s="14" customFormat="1" x14ac:dyDescent="0.35">
      <c r="B17" s="22"/>
      <c r="C17" s="95" t="s">
        <v>24</v>
      </c>
      <c r="D17" s="96">
        <v>0.1</v>
      </c>
      <c r="E17" s="23"/>
      <c r="G17" s="22"/>
      <c r="H17" s="21"/>
      <c r="I17" s="21"/>
      <c r="J17" s="21"/>
      <c r="K17" s="21"/>
      <c r="L17" s="21"/>
      <c r="M17" s="21"/>
      <c r="N17" s="23"/>
      <c r="P17" s="22"/>
      <c r="Q17" s="68">
        <v>0.09</v>
      </c>
      <c r="R17" s="68">
        <v>154.94139788565994</v>
      </c>
      <c r="S17" s="23"/>
    </row>
    <row r="18" spans="2:19" s="14" customFormat="1" x14ac:dyDescent="0.35">
      <c r="B18" s="22"/>
      <c r="C18" s="11" t="s">
        <v>33</v>
      </c>
      <c r="D18" s="68">
        <v>0.95</v>
      </c>
      <c r="E18" s="23"/>
      <c r="G18" s="22"/>
      <c r="H18" s="78" t="s">
        <v>54</v>
      </c>
      <c r="I18" s="79"/>
      <c r="J18" s="41"/>
      <c r="K18" s="21"/>
      <c r="L18" s="21"/>
      <c r="M18" s="21"/>
      <c r="N18" s="23"/>
      <c r="P18" s="22"/>
      <c r="Q18" s="96">
        <v>0.1</v>
      </c>
      <c r="R18" s="96">
        <v>157.44028057070381</v>
      </c>
      <c r="S18" s="23"/>
    </row>
    <row r="19" spans="2:19" s="14" customFormat="1" x14ac:dyDescent="0.35">
      <c r="B19" s="22"/>
      <c r="C19" s="95" t="s">
        <v>18</v>
      </c>
      <c r="D19" s="96" t="s">
        <v>178</v>
      </c>
      <c r="E19" s="23"/>
      <c r="G19" s="22"/>
      <c r="H19" s="106" t="s">
        <v>52</v>
      </c>
      <c r="I19" s="106">
        <v>4</v>
      </c>
      <c r="J19" s="107"/>
      <c r="K19" s="21"/>
      <c r="L19" s="21"/>
      <c r="M19" s="21"/>
      <c r="N19" s="23"/>
      <c r="P19" s="22"/>
      <c r="Q19" s="68">
        <v>0.11</v>
      </c>
      <c r="R19" s="68">
        <v>159.83561158970281</v>
      </c>
      <c r="S19" s="23"/>
    </row>
    <row r="20" spans="2:19" s="14" customFormat="1" x14ac:dyDescent="0.35">
      <c r="B20" s="22"/>
      <c r="C20" s="21"/>
      <c r="D20" s="40"/>
      <c r="E20" s="23"/>
      <c r="G20" s="22"/>
      <c r="H20" s="51" t="s">
        <v>37</v>
      </c>
      <c r="I20" s="51" t="s">
        <v>38</v>
      </c>
      <c r="J20" s="21"/>
      <c r="K20" s="21"/>
      <c r="L20" s="21"/>
      <c r="M20" s="21"/>
      <c r="N20" s="23"/>
      <c r="P20" s="22"/>
      <c r="Q20" s="96">
        <v>0.12</v>
      </c>
      <c r="R20" s="96">
        <v>162.13309923611115</v>
      </c>
      <c r="S20" s="23"/>
    </row>
    <row r="21" spans="2:19" s="14" customFormat="1" ht="14.4" customHeight="1" x14ac:dyDescent="0.35">
      <c r="B21" s="22"/>
      <c r="C21" s="70" t="s">
        <v>56</v>
      </c>
      <c r="D21" s="41"/>
      <c r="E21" s="23"/>
      <c r="G21" s="22"/>
      <c r="H21" s="101" t="s">
        <v>186</v>
      </c>
      <c r="I21" s="68">
        <v>5.4270815329228402E-2</v>
      </c>
      <c r="J21" s="21"/>
      <c r="K21" s="21"/>
      <c r="L21" s="21"/>
      <c r="M21" s="21"/>
      <c r="N21" s="23"/>
      <c r="P21" s="22"/>
      <c r="Q21" s="68">
        <v>0.13</v>
      </c>
      <c r="R21" s="68">
        <v>164.36188881067832</v>
      </c>
      <c r="S21" s="23"/>
    </row>
    <row r="22" spans="2:19" s="14" customFormat="1" ht="14.4" customHeight="1" x14ac:dyDescent="0.35">
      <c r="B22" s="22"/>
      <c r="C22" s="11" t="s">
        <v>39</v>
      </c>
      <c r="D22" s="68" t="s">
        <v>41</v>
      </c>
      <c r="E22" s="23"/>
      <c r="F22" s="13"/>
      <c r="G22" s="22"/>
      <c r="H22" s="96" t="s">
        <v>197</v>
      </c>
      <c r="I22" s="96">
        <v>3.1216161314630801E-4</v>
      </c>
      <c r="J22" s="21"/>
      <c r="K22" s="21"/>
      <c r="L22" s="21"/>
      <c r="M22" s="21"/>
      <c r="N22" s="23"/>
      <c r="P22" s="22"/>
      <c r="Q22" s="96">
        <v>0.14000000000000001</v>
      </c>
      <c r="R22" s="96">
        <v>166.52051134408791</v>
      </c>
      <c r="S22" s="23"/>
    </row>
    <row r="23" spans="2:19" s="14" customFormat="1" ht="14.4" customHeight="1" x14ac:dyDescent="0.35">
      <c r="B23" s="22"/>
      <c r="C23" s="95" t="s">
        <v>40</v>
      </c>
      <c r="D23" s="96" t="s">
        <v>155</v>
      </c>
      <c r="E23" s="23"/>
      <c r="F23" s="13"/>
      <c r="G23" s="22"/>
      <c r="H23" s="68" t="s">
        <v>198</v>
      </c>
      <c r="I23" s="68">
        <v>2.7102800667551902E-7</v>
      </c>
      <c r="J23" s="21"/>
      <c r="K23" s="21"/>
      <c r="L23" s="21"/>
      <c r="M23" s="21"/>
      <c r="N23" s="23"/>
      <c r="P23" s="22"/>
      <c r="Q23" s="68">
        <v>0.15</v>
      </c>
      <c r="R23" s="68">
        <v>168.63846414012252</v>
      </c>
      <c r="S23" s="23"/>
    </row>
    <row r="24" spans="2:19" s="14" customFormat="1" x14ac:dyDescent="0.35">
      <c r="B24" s="22"/>
      <c r="C24" s="11" t="s">
        <v>51</v>
      </c>
      <c r="D24" s="68">
        <v>5</v>
      </c>
      <c r="E24" s="23"/>
      <c r="F24" s="13"/>
      <c r="G24" s="22"/>
      <c r="H24" s="96" t="s">
        <v>199</v>
      </c>
      <c r="I24" s="96" t="s">
        <v>189</v>
      </c>
      <c r="J24" s="21"/>
      <c r="K24" s="21"/>
      <c r="L24" s="21"/>
      <c r="M24" s="21"/>
      <c r="N24" s="23"/>
      <c r="P24" s="22"/>
      <c r="Q24" s="96">
        <v>0.16</v>
      </c>
      <c r="R24" s="96">
        <v>170.71016033251121</v>
      </c>
      <c r="S24" s="23"/>
    </row>
    <row r="25" spans="2:19" s="14" customFormat="1" x14ac:dyDescent="0.35">
      <c r="B25" s="24"/>
      <c r="C25" s="36"/>
      <c r="D25" s="36"/>
      <c r="E25" s="26"/>
      <c r="F25" s="13"/>
      <c r="G25" s="22"/>
      <c r="H25" s="40"/>
      <c r="I25" s="40"/>
      <c r="J25" s="40"/>
      <c r="K25" s="21"/>
      <c r="L25" s="21"/>
      <c r="M25" s="21"/>
      <c r="N25" s="23"/>
      <c r="P25" s="22"/>
      <c r="Q25" s="68">
        <v>0.17</v>
      </c>
      <c r="R25" s="68">
        <v>172.75224437001117</v>
      </c>
      <c r="S25" s="23"/>
    </row>
    <row r="26" spans="2:19" s="14" customFormat="1" ht="17.399999999999999" customHeight="1" x14ac:dyDescent="0.35">
      <c r="B26" s="45"/>
      <c r="C26" s="47"/>
      <c r="D26" s="47"/>
      <c r="E26" s="47"/>
      <c r="F26" s="13"/>
      <c r="G26" s="22"/>
      <c r="H26" s="83" t="s">
        <v>53</v>
      </c>
      <c r="I26" s="83"/>
      <c r="J26" s="41"/>
      <c r="K26" s="41"/>
      <c r="L26" s="41"/>
      <c r="M26" s="41"/>
      <c r="N26" s="23"/>
      <c r="P26" s="22"/>
      <c r="Q26" s="96">
        <v>0.18</v>
      </c>
      <c r="R26" s="96">
        <v>174.769436106521</v>
      </c>
      <c r="S26" s="23"/>
    </row>
    <row r="27" spans="2:19" s="14" customFormat="1" ht="29" x14ac:dyDescent="0.35">
      <c r="B27" s="13"/>
      <c r="C27" s="35"/>
      <c r="D27" s="35"/>
      <c r="E27" s="35"/>
      <c r="F27" s="13"/>
      <c r="G27" s="22"/>
      <c r="H27" s="42" t="s">
        <v>41</v>
      </c>
      <c r="I27" s="42" t="s">
        <v>47</v>
      </c>
      <c r="J27" s="43" t="s">
        <v>43</v>
      </c>
      <c r="K27" s="43" t="s">
        <v>44</v>
      </c>
      <c r="L27" s="43" t="s">
        <v>45</v>
      </c>
      <c r="M27" s="43" t="s">
        <v>46</v>
      </c>
      <c r="N27" s="23"/>
      <c r="P27" s="22"/>
      <c r="Q27" s="68">
        <v>0.19</v>
      </c>
      <c r="R27" s="68">
        <v>176.762919915407</v>
      </c>
      <c r="S27" s="23"/>
    </row>
    <row r="28" spans="2:19" s="14" customFormat="1" ht="14.4" customHeight="1" x14ac:dyDescent="0.35">
      <c r="B28" s="13"/>
      <c r="C28" s="35"/>
      <c r="D28" s="35"/>
      <c r="E28" s="35"/>
      <c r="F28" s="13"/>
      <c r="G28" s="22"/>
      <c r="H28" s="68">
        <v>0</v>
      </c>
      <c r="I28" s="68">
        <v>5.427081532922836E-2</v>
      </c>
      <c r="J28" s="68">
        <v>2.3352731836166964</v>
      </c>
      <c r="K28" s="68">
        <v>2</v>
      </c>
      <c r="L28" s="68">
        <v>43.03</v>
      </c>
      <c r="M28" s="68">
        <v>-0.22560388626154057</v>
      </c>
      <c r="N28" s="34"/>
      <c r="P28" s="22"/>
      <c r="Q28" s="96">
        <v>0.2</v>
      </c>
      <c r="R28" s="96">
        <v>178.75060430071426</v>
      </c>
      <c r="S28" s="23"/>
    </row>
    <row r="29" spans="2:19" s="14" customFormat="1" ht="14.4" customHeight="1" x14ac:dyDescent="0.35">
      <c r="B29" s="13"/>
      <c r="C29" s="35"/>
      <c r="D29" s="35"/>
      <c r="E29" s="35"/>
      <c r="F29" s="13"/>
      <c r="G29" s="22"/>
      <c r="H29" s="96">
        <v>17.2</v>
      </c>
      <c r="I29" s="96">
        <v>5.9410418260530409E-2</v>
      </c>
      <c r="J29" s="96">
        <v>2.4411740863251947</v>
      </c>
      <c r="K29" s="96">
        <v>4</v>
      </c>
      <c r="L29" s="96">
        <v>41.09</v>
      </c>
      <c r="M29" s="96">
        <v>1.0287223116334296</v>
      </c>
      <c r="N29" s="23"/>
      <c r="P29" s="22"/>
      <c r="Q29" s="68">
        <v>0.21</v>
      </c>
      <c r="R29" s="68">
        <v>180.72716318840517</v>
      </c>
      <c r="S29" s="23"/>
    </row>
    <row r="30" spans="2:19" s="14" customFormat="1" ht="12" customHeight="1" x14ac:dyDescent="0.35">
      <c r="B30" s="13"/>
      <c r="C30" s="35"/>
      <c r="D30" s="35"/>
      <c r="E30" s="35"/>
      <c r="F30" s="13"/>
      <c r="G30" s="22"/>
      <c r="H30" s="68">
        <v>59.5</v>
      </c>
      <c r="I30" s="68">
        <v>7.2564610580048816E-2</v>
      </c>
      <c r="J30" s="68">
        <v>3.0477136443620503</v>
      </c>
      <c r="K30" s="68">
        <v>1</v>
      </c>
      <c r="L30" s="68">
        <v>42</v>
      </c>
      <c r="M30" s="68">
        <v>-1.2179804361955118</v>
      </c>
      <c r="N30" s="23"/>
      <c r="P30" s="22"/>
      <c r="Q30" s="96">
        <v>0.22</v>
      </c>
      <c r="R30" s="96">
        <v>182.70250915026264</v>
      </c>
      <c r="S30" s="23"/>
    </row>
    <row r="31" spans="2:19" s="14" customFormat="1" ht="14" customHeight="1" x14ac:dyDescent="0.35">
      <c r="B31" s="13"/>
      <c r="C31" s="35"/>
      <c r="D31" s="35"/>
      <c r="E31" s="35"/>
      <c r="G31" s="22"/>
      <c r="H31" s="96">
        <v>177.1</v>
      </c>
      <c r="I31" s="96">
        <v>0.11271006646531499</v>
      </c>
      <c r="J31" s="96">
        <v>5.0494109776461116</v>
      </c>
      <c r="K31" s="96">
        <v>6</v>
      </c>
      <c r="L31" s="96">
        <v>44.8</v>
      </c>
      <c r="M31" s="96">
        <v>0.4490964866271035</v>
      </c>
      <c r="N31" s="23"/>
      <c r="P31" s="22"/>
      <c r="Q31" s="68">
        <v>0.23</v>
      </c>
      <c r="R31" s="68">
        <v>184.6890862263275</v>
      </c>
      <c r="S31" s="23"/>
    </row>
    <row r="32" spans="2:19" s="14" customFormat="1" x14ac:dyDescent="0.35">
      <c r="B32" s="13"/>
      <c r="C32" s="13"/>
      <c r="D32" s="13"/>
      <c r="E32" s="13"/>
      <c r="G32" s="22"/>
      <c r="H32" s="68">
        <v>646.29999999999995</v>
      </c>
      <c r="I32" s="68">
        <v>0.30978937483228736</v>
      </c>
      <c r="J32" s="68">
        <v>13.125775811644015</v>
      </c>
      <c r="K32" s="68">
        <v>13</v>
      </c>
      <c r="L32" s="68">
        <v>42.37</v>
      </c>
      <c r="M32" s="68">
        <v>-4.1787252481286466E-2</v>
      </c>
      <c r="N32" s="23"/>
      <c r="P32" s="22"/>
      <c r="Q32" s="96">
        <v>0.24</v>
      </c>
      <c r="R32" s="96">
        <v>186.67787005446033</v>
      </c>
      <c r="S32" s="23"/>
    </row>
    <row r="33" spans="1:19" s="14" customFormat="1" x14ac:dyDescent="0.35">
      <c r="A33" s="13"/>
      <c r="B33" s="13"/>
      <c r="C33" s="13"/>
      <c r="D33" s="13"/>
      <c r="E33" s="13"/>
      <c r="F33" s="13"/>
      <c r="G33" s="22"/>
      <c r="H33" s="40"/>
      <c r="I33" s="40"/>
      <c r="J33" s="40"/>
      <c r="K33" s="40"/>
      <c r="L33" s="40"/>
      <c r="M33" s="40"/>
      <c r="N33" s="23"/>
      <c r="P33" s="22"/>
      <c r="Q33" s="68">
        <v>0.25</v>
      </c>
      <c r="R33" s="68">
        <v>188.69101075079141</v>
      </c>
      <c r="S33" s="23"/>
    </row>
    <row r="34" spans="1:19" s="14" customFormat="1" ht="15" customHeight="1" x14ac:dyDescent="0.35">
      <c r="A34" s="13"/>
      <c r="B34" s="13"/>
      <c r="C34" s="13"/>
      <c r="D34" s="13"/>
      <c r="E34" s="13"/>
      <c r="F34" s="13"/>
      <c r="G34" s="22"/>
      <c r="H34" s="83" t="s">
        <v>111</v>
      </c>
      <c r="I34" s="83"/>
      <c r="J34" s="40"/>
      <c r="K34" s="40"/>
      <c r="L34" s="40"/>
      <c r="M34" s="40"/>
      <c r="N34" s="23"/>
      <c r="P34" s="22"/>
      <c r="Q34" s="96">
        <v>0.26</v>
      </c>
      <c r="R34" s="96">
        <v>190.74156210153899</v>
      </c>
      <c r="S34" s="23"/>
    </row>
    <row r="35" spans="1:19" s="14" customFormat="1" ht="23.5" x14ac:dyDescent="0.55000000000000004">
      <c r="A35" s="13"/>
      <c r="C35" s="13"/>
      <c r="D35" s="82"/>
      <c r="E35" s="82"/>
      <c r="F35" s="13"/>
      <c r="G35" s="22"/>
      <c r="H35" s="108" t="s">
        <v>31</v>
      </c>
      <c r="I35" s="108" t="s">
        <v>90</v>
      </c>
      <c r="J35" s="108" t="s">
        <v>52</v>
      </c>
      <c r="K35" s="108" t="s">
        <v>91</v>
      </c>
      <c r="L35" s="108" t="s">
        <v>92</v>
      </c>
      <c r="M35" s="108" t="s">
        <v>93</v>
      </c>
      <c r="N35" s="23"/>
      <c r="P35" s="22"/>
      <c r="Q35" s="68">
        <v>0.27</v>
      </c>
      <c r="R35" s="68">
        <v>192.81995709614242</v>
      </c>
      <c r="S35" s="23"/>
    </row>
    <row r="36" spans="1:19" s="14" customFormat="1" x14ac:dyDescent="0.35">
      <c r="A36" s="13"/>
      <c r="C36" s="13"/>
      <c r="D36" s="13"/>
      <c r="E36" s="27"/>
      <c r="F36" s="13"/>
      <c r="G36" s="22"/>
      <c r="H36" s="68" t="s">
        <v>182</v>
      </c>
      <c r="I36" s="68">
        <v>-69.696674623224837</v>
      </c>
      <c r="J36" s="68">
        <v>5</v>
      </c>
      <c r="K36" s="68" t="s">
        <v>183</v>
      </c>
      <c r="L36" s="68" t="s">
        <v>183</v>
      </c>
      <c r="M36" s="68" t="s">
        <v>183</v>
      </c>
      <c r="N36" s="23"/>
      <c r="P36" s="22"/>
      <c r="Q36" s="96">
        <v>0.28000000000000003</v>
      </c>
      <c r="R36" s="96">
        <v>194.96273128298847</v>
      </c>
      <c r="S36" s="23"/>
    </row>
    <row r="37" spans="1:19" s="14" customFormat="1" x14ac:dyDescent="0.35">
      <c r="A37" s="13"/>
      <c r="B37" s="13"/>
      <c r="C37" s="13"/>
      <c r="D37" s="13"/>
      <c r="E37" s="27"/>
      <c r="F37" s="13"/>
      <c r="G37" s="22"/>
      <c r="H37" s="96" t="s">
        <v>184</v>
      </c>
      <c r="I37" s="96">
        <v>-71.254561757637816</v>
      </c>
      <c r="J37" s="96">
        <v>3</v>
      </c>
      <c r="K37" s="96">
        <v>3.1157742688259589</v>
      </c>
      <c r="L37" s="96">
        <v>2</v>
      </c>
      <c r="M37" s="96">
        <v>0.21058052984954245</v>
      </c>
      <c r="N37" s="23"/>
      <c r="P37" s="22"/>
      <c r="Q37" s="68">
        <v>0.28999999999999998</v>
      </c>
      <c r="R37" s="68">
        <v>197.16474106776334</v>
      </c>
      <c r="S37" s="23"/>
    </row>
    <row r="38" spans="1:19" s="14" customFormat="1" x14ac:dyDescent="0.35">
      <c r="A38" s="13"/>
      <c r="B38" s="13"/>
      <c r="C38" s="13"/>
      <c r="D38" s="13"/>
      <c r="E38" s="27"/>
      <c r="F38" s="13"/>
      <c r="G38" s="22"/>
      <c r="H38" s="68" t="s">
        <v>185</v>
      </c>
      <c r="I38" s="68">
        <v>-79.065135763056432</v>
      </c>
      <c r="J38" s="68">
        <v>1</v>
      </c>
      <c r="K38" s="68">
        <v>18.73692227966319</v>
      </c>
      <c r="L38" s="68">
        <v>4</v>
      </c>
      <c r="M38" s="68">
        <v>8.8520391772506368E-4</v>
      </c>
      <c r="N38" s="23"/>
      <c r="P38" s="22"/>
      <c r="Q38" s="96">
        <v>0.3</v>
      </c>
      <c r="R38" s="96">
        <v>199.44087602965925</v>
      </c>
      <c r="S38" s="23"/>
    </row>
    <row r="39" spans="1:19" s="14" customFormat="1" x14ac:dyDescent="0.35">
      <c r="A39" s="13"/>
      <c r="B39" s="13"/>
      <c r="C39" s="13"/>
      <c r="D39" s="13"/>
      <c r="E39" s="27"/>
      <c r="F39" s="13"/>
      <c r="G39" s="22"/>
      <c r="H39" s="40"/>
      <c r="I39" s="40"/>
      <c r="J39" s="40"/>
      <c r="K39" s="40"/>
      <c r="L39" s="40"/>
      <c r="M39" s="40"/>
      <c r="N39" s="23"/>
      <c r="P39" s="22"/>
      <c r="Q39" s="68">
        <v>0.31</v>
      </c>
      <c r="R39" s="68">
        <v>201.88723842492291</v>
      </c>
      <c r="S39" s="23"/>
    </row>
    <row r="40" spans="1:19" s="14" customFormat="1" x14ac:dyDescent="0.35">
      <c r="A40" s="13"/>
      <c r="B40" s="13"/>
      <c r="C40" s="13"/>
      <c r="D40" s="13"/>
      <c r="E40" s="13"/>
      <c r="F40" s="13"/>
      <c r="G40" s="45"/>
      <c r="H40" s="46"/>
      <c r="I40" s="45"/>
      <c r="J40" s="45"/>
      <c r="K40" s="45"/>
      <c r="L40" s="45"/>
      <c r="M40" s="45"/>
      <c r="N40" s="45"/>
      <c r="P40" s="22"/>
      <c r="Q40" s="96">
        <v>0.32</v>
      </c>
      <c r="R40" s="96">
        <v>204.44854047022039</v>
      </c>
      <c r="S40" s="23"/>
    </row>
    <row r="41" spans="1:19" s="14" customFormat="1" ht="15" customHeight="1" x14ac:dyDescent="0.55000000000000004">
      <c r="A41" s="13"/>
      <c r="B41" s="13"/>
      <c r="C41" s="13"/>
      <c r="D41" s="13"/>
      <c r="E41" s="13"/>
      <c r="F41" s="13"/>
      <c r="H41" s="29"/>
      <c r="M41" s="13"/>
      <c r="N41" s="13"/>
      <c r="P41" s="22"/>
      <c r="Q41" s="68">
        <v>0.33</v>
      </c>
      <c r="R41" s="68">
        <v>207.32567837063033</v>
      </c>
      <c r="S41" s="23"/>
    </row>
    <row r="42" spans="1:19" s="14" customFormat="1" ht="23.5" x14ac:dyDescent="0.55000000000000004">
      <c r="A42" s="13"/>
      <c r="B42" s="13"/>
      <c r="C42" s="13"/>
      <c r="D42" s="82"/>
      <c r="E42" s="82"/>
      <c r="F42" s="13"/>
      <c r="H42" s="28"/>
      <c r="M42" s="13"/>
      <c r="N42" s="13"/>
      <c r="P42" s="22"/>
      <c r="Q42" s="96">
        <v>0.34</v>
      </c>
      <c r="R42" s="96">
        <v>210.7251272090941</v>
      </c>
      <c r="S42" s="23"/>
    </row>
    <row r="43" spans="1:19" s="14" customFormat="1" x14ac:dyDescent="0.35">
      <c r="A43" s="13"/>
      <c r="B43" s="13"/>
      <c r="C43" s="13"/>
      <c r="D43" s="13"/>
      <c r="E43" s="27"/>
      <c r="F43" s="13"/>
      <c r="H43" s="28"/>
      <c r="I43" s="13"/>
      <c r="J43" s="13"/>
      <c r="K43" s="13"/>
      <c r="L43" s="13"/>
      <c r="M43" s="13"/>
      <c r="N43" s="13"/>
      <c r="P43" s="22"/>
      <c r="Q43" s="68">
        <v>0.35000000000000003</v>
      </c>
      <c r="R43" s="68">
        <v>214.37418139302846</v>
      </c>
      <c r="S43" s="23"/>
    </row>
    <row r="44" spans="1:19" s="14" customFormat="1" x14ac:dyDescent="0.35">
      <c r="A44" s="13"/>
      <c r="B44" s="13"/>
      <c r="C44" s="13"/>
      <c r="D44" s="13"/>
      <c r="E44" s="27"/>
      <c r="F44" s="13"/>
      <c r="H44" s="30"/>
      <c r="I44" s="13"/>
      <c r="J44" s="13"/>
      <c r="K44" s="13"/>
      <c r="L44" s="13"/>
      <c r="M44" s="13"/>
      <c r="N44" s="13"/>
      <c r="P44" s="22"/>
      <c r="Q44" s="96">
        <v>0.36</v>
      </c>
      <c r="R44" s="96">
        <v>218.13641695318933</v>
      </c>
      <c r="S44" s="23"/>
    </row>
    <row r="45" spans="1:19" s="14" customFormat="1" x14ac:dyDescent="0.3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221.928708764578</v>
      </c>
      <c r="S45" s="23"/>
    </row>
    <row r="46" spans="1:19" s="14" customFormat="1" x14ac:dyDescent="0.3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225.71743795629976</v>
      </c>
      <c r="S46" s="23"/>
    </row>
    <row r="47" spans="1:19" s="14" customFormat="1" x14ac:dyDescent="0.35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229.53560667802338</v>
      </c>
      <c r="S47" s="23"/>
    </row>
    <row r="48" spans="1:19" s="14" customFormat="1" x14ac:dyDescent="0.35">
      <c r="A48" s="13"/>
      <c r="B48" s="13"/>
      <c r="C48" s="13"/>
      <c r="D48" s="13"/>
      <c r="E48" s="13"/>
      <c r="F48" s="13"/>
      <c r="H48" s="28"/>
      <c r="O48" s="13"/>
      <c r="P48" s="22"/>
      <c r="Q48" s="96">
        <v>0.4</v>
      </c>
      <c r="R48" s="96">
        <v>233.37871144897122</v>
      </c>
      <c r="S48" s="23"/>
    </row>
    <row r="49" spans="1:19" s="14" customFormat="1" x14ac:dyDescent="0.35">
      <c r="A49" s="13"/>
      <c r="B49" s="13"/>
      <c r="C49" s="13"/>
      <c r="D49" s="13"/>
      <c r="E49" s="13"/>
      <c r="F49" s="13"/>
      <c r="H49" s="28"/>
      <c r="O49" s="13"/>
      <c r="P49" s="22"/>
      <c r="Q49" s="68">
        <v>0.41000000000000003</v>
      </c>
      <c r="R49" s="68">
        <v>237.2145488637295</v>
      </c>
      <c r="S49" s="23"/>
    </row>
    <row r="50" spans="1:19" s="14" customFormat="1" x14ac:dyDescent="0.35">
      <c r="B50" s="13"/>
      <c r="C50" s="13"/>
      <c r="D50" s="13"/>
      <c r="E50" s="13"/>
      <c r="O50" s="13"/>
      <c r="P50" s="22"/>
      <c r="Q50" s="96">
        <v>0.42</v>
      </c>
      <c r="R50" s="96">
        <v>241.05772795425895</v>
      </c>
      <c r="S50" s="23"/>
    </row>
    <row r="51" spans="1:19" s="14" customFormat="1" x14ac:dyDescent="0.35">
      <c r="B51" s="13"/>
      <c r="C51" s="13"/>
      <c r="D51" s="13"/>
      <c r="E51" s="13"/>
      <c r="P51" s="22"/>
      <c r="Q51" s="68">
        <v>0.43</v>
      </c>
      <c r="R51" s="68">
        <v>244.93852919561829</v>
      </c>
      <c r="S51" s="23"/>
    </row>
    <row r="52" spans="1:19" s="14" customFormat="1" x14ac:dyDescent="0.35">
      <c r="B52" s="13"/>
      <c r="P52" s="22"/>
      <c r="Q52" s="96">
        <v>0.44</v>
      </c>
      <c r="R52" s="96">
        <v>248.84182928878354</v>
      </c>
      <c r="S52" s="23"/>
    </row>
    <row r="53" spans="1:19" s="14" customFormat="1" x14ac:dyDescent="0.35">
      <c r="B53" s="13"/>
      <c r="P53" s="22"/>
      <c r="Q53" s="68">
        <v>0.45</v>
      </c>
      <c r="R53" s="68">
        <v>252.75686479014357</v>
      </c>
      <c r="S53" s="23"/>
    </row>
    <row r="54" spans="1:19" s="14" customFormat="1" x14ac:dyDescent="0.35">
      <c r="P54" s="22"/>
      <c r="Q54" s="96">
        <v>0.46</v>
      </c>
      <c r="R54" s="96">
        <v>256.67751955169894</v>
      </c>
      <c r="S54" s="23"/>
    </row>
    <row r="55" spans="1:19" s="14" customFormat="1" x14ac:dyDescent="0.35">
      <c r="P55" s="22"/>
      <c r="Q55" s="68">
        <v>0.47000000000000003</v>
      </c>
      <c r="R55" s="68">
        <v>260.55681266397335</v>
      </c>
      <c r="S55" s="23"/>
    </row>
    <row r="56" spans="1:19" s="14" customFormat="1" x14ac:dyDescent="0.35">
      <c r="P56" s="22"/>
      <c r="Q56" s="96">
        <v>0.48</v>
      </c>
      <c r="R56" s="96">
        <v>264.49779308457249</v>
      </c>
      <c r="S56" s="23"/>
    </row>
    <row r="57" spans="1:19" s="14" customFormat="1" x14ac:dyDescent="0.35">
      <c r="P57" s="22"/>
      <c r="Q57" s="68">
        <v>0.49</v>
      </c>
      <c r="R57" s="68">
        <v>268.68305088296574</v>
      </c>
      <c r="S57" s="23"/>
    </row>
    <row r="58" spans="1:19" s="14" customFormat="1" x14ac:dyDescent="0.35">
      <c r="P58" s="22"/>
      <c r="Q58" s="96">
        <v>0.5</v>
      </c>
      <c r="R58" s="96">
        <v>272.87165079712878</v>
      </c>
      <c r="S58" s="23"/>
    </row>
    <row r="59" spans="1:19" s="14" customFormat="1" x14ac:dyDescent="0.35">
      <c r="P59" s="22"/>
      <c r="Q59" s="68">
        <v>0.51</v>
      </c>
      <c r="R59" s="68">
        <v>276.78000839074224</v>
      </c>
      <c r="S59" s="23"/>
    </row>
    <row r="60" spans="1:19" s="14" customFormat="1" x14ac:dyDescent="0.35">
      <c r="P60" s="22"/>
      <c r="Q60" s="96">
        <v>0.52</v>
      </c>
      <c r="R60" s="96">
        <v>280.62552499302456</v>
      </c>
      <c r="S60" s="23"/>
    </row>
    <row r="61" spans="1:19" s="14" customFormat="1" x14ac:dyDescent="0.35">
      <c r="P61" s="22"/>
      <c r="Q61" s="68">
        <v>0.53</v>
      </c>
      <c r="R61" s="68">
        <v>284.60017154714899</v>
      </c>
      <c r="S61" s="23"/>
    </row>
    <row r="62" spans="1:19" s="14" customFormat="1" x14ac:dyDescent="0.35">
      <c r="P62" s="22"/>
      <c r="Q62" s="96">
        <v>0.54</v>
      </c>
      <c r="R62" s="96">
        <v>288.62609863531452</v>
      </c>
      <c r="S62" s="23"/>
    </row>
    <row r="63" spans="1:19" s="14" customFormat="1" x14ac:dyDescent="0.35">
      <c r="P63" s="22"/>
      <c r="Q63" s="68">
        <v>0.55000000000000004</v>
      </c>
      <c r="R63" s="68">
        <v>292.66266619454325</v>
      </c>
      <c r="S63" s="23"/>
    </row>
    <row r="64" spans="1:19" s="14" customFormat="1" x14ac:dyDescent="0.35">
      <c r="P64" s="22"/>
      <c r="Q64" s="96">
        <v>0.56000000000000005</v>
      </c>
      <c r="R64" s="96">
        <v>296.72180860141896</v>
      </c>
      <c r="S64" s="23"/>
    </row>
    <row r="65" spans="16:19" s="14" customFormat="1" x14ac:dyDescent="0.35">
      <c r="P65" s="22"/>
      <c r="Q65" s="68">
        <v>0.57000000000000006</v>
      </c>
      <c r="R65" s="68">
        <v>300.84508750317656</v>
      </c>
      <c r="S65" s="23"/>
    </row>
    <row r="66" spans="16:19" s="14" customFormat="1" x14ac:dyDescent="0.35">
      <c r="P66" s="22"/>
      <c r="Q66" s="96">
        <v>0.57999999999999996</v>
      </c>
      <c r="R66" s="96">
        <v>305.00678652540563</v>
      </c>
      <c r="S66" s="23"/>
    </row>
    <row r="67" spans="16:19" s="14" customFormat="1" x14ac:dyDescent="0.35">
      <c r="P67" s="22"/>
      <c r="Q67" s="68">
        <v>0.59</v>
      </c>
      <c r="R67" s="68">
        <v>308.89836895686039</v>
      </c>
      <c r="S67" s="23"/>
    </row>
    <row r="68" spans="16:19" s="14" customFormat="1" x14ac:dyDescent="0.35">
      <c r="P68" s="22"/>
      <c r="Q68" s="96">
        <v>0.6</v>
      </c>
      <c r="R68" s="96">
        <v>312.43492303317367</v>
      </c>
      <c r="S68" s="23"/>
    </row>
    <row r="69" spans="16:19" s="14" customFormat="1" x14ac:dyDescent="0.35">
      <c r="P69" s="22"/>
      <c r="Q69" s="68">
        <v>0.61</v>
      </c>
      <c r="R69" s="68">
        <v>316.17141286342309</v>
      </c>
      <c r="S69" s="23"/>
    </row>
    <row r="70" spans="16:19" s="14" customFormat="1" x14ac:dyDescent="0.35">
      <c r="P70" s="22"/>
      <c r="Q70" s="96">
        <v>0.62</v>
      </c>
      <c r="R70" s="96">
        <v>320.43468685750929</v>
      </c>
      <c r="S70" s="23"/>
    </row>
    <row r="71" spans="16:19" s="14" customFormat="1" x14ac:dyDescent="0.35">
      <c r="P71" s="22"/>
      <c r="Q71" s="68">
        <v>0.63</v>
      </c>
      <c r="R71" s="68">
        <v>324.97182966159153</v>
      </c>
      <c r="S71" s="23"/>
    </row>
    <row r="72" spans="16:19" s="14" customFormat="1" x14ac:dyDescent="0.35">
      <c r="P72" s="22"/>
      <c r="Q72" s="96">
        <v>0.64</v>
      </c>
      <c r="R72" s="96">
        <v>329.60985563237438</v>
      </c>
      <c r="S72" s="23"/>
    </row>
    <row r="73" spans="16:19" s="14" customFormat="1" x14ac:dyDescent="0.35">
      <c r="P73" s="22"/>
      <c r="Q73" s="68">
        <v>0.65</v>
      </c>
      <c r="R73" s="68">
        <v>334.45455246405118</v>
      </c>
      <c r="S73" s="23"/>
    </row>
    <row r="74" spans="16:19" s="14" customFormat="1" x14ac:dyDescent="0.35">
      <c r="P74" s="22"/>
      <c r="Q74" s="96">
        <v>0.66</v>
      </c>
      <c r="R74" s="96">
        <v>339.68895545190355</v>
      </c>
      <c r="S74" s="23"/>
    </row>
    <row r="75" spans="16:19" s="14" customFormat="1" x14ac:dyDescent="0.35">
      <c r="P75" s="22"/>
      <c r="Q75" s="68">
        <v>0.67</v>
      </c>
      <c r="R75" s="68">
        <v>345.23077509684754</v>
      </c>
      <c r="S75" s="23"/>
    </row>
    <row r="76" spans="16:19" s="14" customFormat="1" x14ac:dyDescent="0.35">
      <c r="P76" s="22"/>
      <c r="Q76" s="96">
        <v>0.68</v>
      </c>
      <c r="R76" s="96">
        <v>350.91735593910738</v>
      </c>
      <c r="S76" s="23"/>
    </row>
    <row r="77" spans="16:19" s="14" customFormat="1" x14ac:dyDescent="0.35">
      <c r="P77" s="22"/>
      <c r="Q77" s="68">
        <v>0.69000000000000006</v>
      </c>
      <c r="R77" s="68">
        <v>357.02029625062829</v>
      </c>
      <c r="S77" s="23"/>
    </row>
    <row r="78" spans="16:19" s="14" customFormat="1" x14ac:dyDescent="0.35">
      <c r="P78" s="22"/>
      <c r="Q78" s="96">
        <v>0.70000000000000007</v>
      </c>
      <c r="R78" s="96">
        <v>363.8843082079344</v>
      </c>
      <c r="S78" s="23"/>
    </row>
    <row r="79" spans="16:19" s="14" customFormat="1" x14ac:dyDescent="0.35">
      <c r="P79" s="22"/>
      <c r="Q79" s="68">
        <v>0.71</v>
      </c>
      <c r="R79" s="68">
        <v>370.28513317260592</v>
      </c>
      <c r="S79" s="23"/>
    </row>
    <row r="80" spans="16:19" s="14" customFormat="1" x14ac:dyDescent="0.35">
      <c r="P80" s="22"/>
      <c r="Q80" s="96">
        <v>0.72</v>
      </c>
      <c r="R80" s="96">
        <v>376.19918507071714</v>
      </c>
      <c r="S80" s="23"/>
    </row>
    <row r="81" spans="16:19" s="14" customFormat="1" x14ac:dyDescent="0.35">
      <c r="P81" s="22"/>
      <c r="Q81" s="68">
        <v>0.73</v>
      </c>
      <c r="R81" s="68">
        <v>382.20272762219304</v>
      </c>
      <c r="S81" s="23"/>
    </row>
    <row r="82" spans="16:19" s="14" customFormat="1" x14ac:dyDescent="0.35">
      <c r="P82" s="22"/>
      <c r="Q82" s="96">
        <v>0.74</v>
      </c>
      <c r="R82" s="96">
        <v>388.21913482724324</v>
      </c>
      <c r="S82" s="23"/>
    </row>
    <row r="83" spans="16:19" s="14" customFormat="1" x14ac:dyDescent="0.35">
      <c r="P83" s="22"/>
      <c r="Q83" s="68">
        <v>0.75</v>
      </c>
      <c r="R83" s="68">
        <v>394.22070403039299</v>
      </c>
      <c r="S83" s="23"/>
    </row>
    <row r="84" spans="16:19" s="14" customFormat="1" x14ac:dyDescent="0.35">
      <c r="P84" s="22"/>
      <c r="Q84" s="96">
        <v>0.76</v>
      </c>
      <c r="R84" s="96">
        <v>400.22695947464052</v>
      </c>
      <c r="S84" s="23"/>
    </row>
    <row r="85" spans="16:19" s="14" customFormat="1" x14ac:dyDescent="0.35">
      <c r="P85" s="22"/>
      <c r="Q85" s="68">
        <v>0.77</v>
      </c>
      <c r="R85" s="68">
        <v>406.26710596460583</v>
      </c>
      <c r="S85" s="23"/>
    </row>
    <row r="86" spans="16:19" s="14" customFormat="1" x14ac:dyDescent="0.35">
      <c r="P86" s="22"/>
      <c r="Q86" s="96">
        <v>0.78</v>
      </c>
      <c r="R86" s="96">
        <v>412.33369714476117</v>
      </c>
      <c r="S86" s="23"/>
    </row>
    <row r="87" spans="16:19" s="14" customFormat="1" x14ac:dyDescent="0.35">
      <c r="P87" s="22"/>
      <c r="Q87" s="68">
        <v>0.79</v>
      </c>
      <c r="R87" s="68">
        <v>418.41583167440615</v>
      </c>
      <c r="S87" s="23"/>
    </row>
    <row r="88" spans="16:19" s="14" customFormat="1" x14ac:dyDescent="0.35">
      <c r="P88" s="22"/>
      <c r="Q88" s="96">
        <v>0.8</v>
      </c>
      <c r="R88" s="96">
        <v>424.54384584962349</v>
      </c>
      <c r="S88" s="23"/>
    </row>
    <row r="89" spans="16:19" s="14" customFormat="1" x14ac:dyDescent="0.35">
      <c r="P89" s="22"/>
      <c r="Q89" s="68">
        <v>0.81</v>
      </c>
      <c r="R89" s="68">
        <v>430.76730061575955</v>
      </c>
      <c r="S89" s="23"/>
    </row>
    <row r="90" spans="16:19" s="14" customFormat="1" x14ac:dyDescent="0.35">
      <c r="P90" s="22"/>
      <c r="Q90" s="96">
        <v>0.82000000000000006</v>
      </c>
      <c r="R90" s="96">
        <v>437.05873957004837</v>
      </c>
      <c r="S90" s="23"/>
    </row>
    <row r="91" spans="16:19" s="14" customFormat="1" x14ac:dyDescent="0.35">
      <c r="P91" s="22"/>
      <c r="Q91" s="68">
        <v>0.83000000000000007</v>
      </c>
      <c r="R91" s="68">
        <v>443.37559054570079</v>
      </c>
      <c r="S91" s="23"/>
    </row>
    <row r="92" spans="16:19" s="14" customFormat="1" x14ac:dyDescent="0.35">
      <c r="P92" s="22"/>
      <c r="Q92" s="96">
        <v>0.84</v>
      </c>
      <c r="R92" s="96">
        <v>449.76668171674692</v>
      </c>
      <c r="S92" s="23"/>
    </row>
    <row r="93" spans="16:19" s="14" customFormat="1" x14ac:dyDescent="0.35">
      <c r="P93" s="22"/>
      <c r="Q93" s="68">
        <v>0.85</v>
      </c>
      <c r="R93" s="68">
        <v>456.306787775852</v>
      </c>
      <c r="S93" s="23"/>
    </row>
    <row r="94" spans="16:19" s="14" customFormat="1" x14ac:dyDescent="0.35">
      <c r="P94" s="22"/>
      <c r="Q94" s="96">
        <v>0.86</v>
      </c>
      <c r="R94" s="96">
        <v>462.99578414715961</v>
      </c>
      <c r="S94" s="23"/>
    </row>
    <row r="95" spans="16:19" s="14" customFormat="1" x14ac:dyDescent="0.35">
      <c r="P95" s="22"/>
      <c r="Q95" s="68">
        <v>0.87</v>
      </c>
      <c r="R95" s="68">
        <v>469.87180288483609</v>
      </c>
      <c r="S95" s="23"/>
    </row>
    <row r="96" spans="16:19" s="14" customFormat="1" x14ac:dyDescent="0.35">
      <c r="P96" s="22"/>
      <c r="Q96" s="96">
        <v>0.88</v>
      </c>
      <c r="R96" s="96">
        <v>476.95351238252027</v>
      </c>
      <c r="S96" s="23"/>
    </row>
    <row r="97" spans="16:19" s="14" customFormat="1" x14ac:dyDescent="0.35">
      <c r="P97" s="22"/>
      <c r="Q97" s="68">
        <v>0.89</v>
      </c>
      <c r="R97" s="68">
        <v>484.30341821457546</v>
      </c>
      <c r="S97" s="23"/>
    </row>
    <row r="98" spans="16:19" s="14" customFormat="1" x14ac:dyDescent="0.35">
      <c r="P98" s="22"/>
      <c r="Q98" s="96">
        <v>0.9</v>
      </c>
      <c r="R98" s="96">
        <v>491.95523080702145</v>
      </c>
      <c r="S98" s="23"/>
    </row>
    <row r="99" spans="16:19" s="14" customFormat="1" x14ac:dyDescent="0.35">
      <c r="P99" s="22"/>
      <c r="Q99" s="68">
        <v>0.91</v>
      </c>
      <c r="R99" s="68">
        <v>500.0194536363046</v>
      </c>
      <c r="S99" s="23"/>
    </row>
    <row r="100" spans="16:19" s="14" customFormat="1" x14ac:dyDescent="0.35">
      <c r="P100" s="22"/>
      <c r="Q100" s="96">
        <v>0.92</v>
      </c>
      <c r="R100" s="96">
        <v>508.46510920947424</v>
      </c>
      <c r="S100" s="23"/>
    </row>
    <row r="101" spans="16:19" s="14" customFormat="1" x14ac:dyDescent="0.35">
      <c r="P101" s="22"/>
      <c r="Q101" s="68">
        <v>0.93</v>
      </c>
      <c r="R101" s="68">
        <v>517.16784132227792</v>
      </c>
      <c r="S101" s="23"/>
    </row>
    <row r="102" spans="16:19" s="14" customFormat="1" x14ac:dyDescent="0.35">
      <c r="P102" s="22"/>
      <c r="Q102" s="96">
        <v>0.94000000000000006</v>
      </c>
      <c r="R102" s="96">
        <v>526.70566297419543</v>
      </c>
      <c r="S102" s="23"/>
    </row>
    <row r="103" spans="16:19" s="14" customFormat="1" x14ac:dyDescent="0.35">
      <c r="P103" s="22"/>
      <c r="Q103" s="68">
        <v>0.95000000000000007</v>
      </c>
      <c r="R103" s="68">
        <v>537.36143576751522</v>
      </c>
      <c r="S103" s="23"/>
    </row>
    <row r="104" spans="16:19" s="14" customFormat="1" x14ac:dyDescent="0.35">
      <c r="P104" s="22"/>
      <c r="Q104" s="96">
        <v>0.96</v>
      </c>
      <c r="R104" s="96">
        <v>550.03720512294501</v>
      </c>
      <c r="S104" s="23"/>
    </row>
    <row r="105" spans="16:19" s="14" customFormat="1" x14ac:dyDescent="0.35">
      <c r="P105" s="22"/>
      <c r="Q105" s="68">
        <v>0.97</v>
      </c>
      <c r="R105" s="68">
        <v>565.90668472155232</v>
      </c>
      <c r="S105" s="23"/>
    </row>
    <row r="106" spans="16:19" s="14" customFormat="1" x14ac:dyDescent="0.35">
      <c r="P106" s="22"/>
      <c r="Q106" s="96">
        <v>0.98</v>
      </c>
      <c r="R106" s="96">
        <v>588.28011602843287</v>
      </c>
      <c r="S106" s="23"/>
    </row>
    <row r="107" spans="16:19" s="14" customFormat="1" x14ac:dyDescent="0.35">
      <c r="P107" s="22"/>
      <c r="Q107" s="68">
        <v>0.99</v>
      </c>
      <c r="R107" s="68">
        <v>628.85441657449724</v>
      </c>
      <c r="S107" s="23"/>
    </row>
    <row r="108" spans="16:19" s="14" customFormat="1" x14ac:dyDescent="0.35">
      <c r="P108" s="24"/>
      <c r="Q108" s="25"/>
      <c r="R108" s="25"/>
      <c r="S108" s="26"/>
    </row>
    <row r="109" spans="16:19" s="14" customFormat="1" x14ac:dyDescent="0.35"/>
    <row r="110" spans="16:19" s="14" customFormat="1" x14ac:dyDescent="0.35"/>
    <row r="111" spans="16:19" s="14" customFormat="1" x14ac:dyDescent="0.35"/>
    <row r="112" spans="16:19" s="14" customFormat="1" x14ac:dyDescent="0.35"/>
    <row r="113" s="14" customFormat="1" x14ac:dyDescent="0.35"/>
    <row r="114" s="14" customFormat="1" x14ac:dyDescent="0.35"/>
    <row r="115" s="14" customFormat="1" x14ac:dyDescent="0.35"/>
    <row r="116" s="14" customFormat="1" x14ac:dyDescent="0.35"/>
    <row r="117" s="14" customFormat="1" x14ac:dyDescent="0.35"/>
    <row r="118" s="14" customFormat="1" x14ac:dyDescent="0.35"/>
    <row r="119" s="14" customFormat="1" x14ac:dyDescent="0.35"/>
    <row r="120" s="14" customFormat="1" x14ac:dyDescent="0.35"/>
    <row r="121" s="14" customFormat="1" x14ac:dyDescent="0.35"/>
    <row r="122" s="14" customFormat="1" x14ac:dyDescent="0.35"/>
    <row r="123" s="14" customFormat="1" x14ac:dyDescent="0.35"/>
    <row r="124" s="14" customFormat="1" x14ac:dyDescent="0.35"/>
    <row r="125" s="14" customFormat="1" x14ac:dyDescent="0.35"/>
    <row r="126" s="14" customFormat="1" x14ac:dyDescent="0.35"/>
    <row r="127" s="14" customFormat="1" x14ac:dyDescent="0.35"/>
    <row r="128" s="14" customFormat="1" x14ac:dyDescent="0.35"/>
    <row r="129" spans="18:18" s="14" customFormat="1" x14ac:dyDescent="0.35"/>
    <row r="130" spans="18:18" s="14" customFormat="1" x14ac:dyDescent="0.35"/>
    <row r="131" spans="18:18" s="14" customFormat="1" x14ac:dyDescent="0.35">
      <c r="R131" s="19"/>
    </row>
    <row r="132" spans="18:18" s="14" customFormat="1" x14ac:dyDescent="0.35"/>
    <row r="133" spans="18:18" s="14" customFormat="1" x14ac:dyDescent="0.35"/>
    <row r="134" spans="18:18" s="14" customFormat="1" x14ac:dyDescent="0.35"/>
    <row r="135" spans="18:18" s="14" customFormat="1" x14ac:dyDescent="0.35"/>
    <row r="136" spans="18:18" s="14" customFormat="1" x14ac:dyDescent="0.35"/>
    <row r="137" spans="18:18" s="14" customFormat="1" x14ac:dyDescent="0.35"/>
    <row r="138" spans="18:18" s="14" customFormat="1" x14ac:dyDescent="0.35"/>
    <row r="139" spans="18:18" s="14" customFormat="1" x14ac:dyDescent="0.35"/>
    <row r="140" spans="18:18" s="14" customFormat="1" x14ac:dyDescent="0.35"/>
    <row r="141" spans="18:18" s="14" customFormat="1" x14ac:dyDescent="0.35"/>
    <row r="142" spans="18:18" s="14" customFormat="1" x14ac:dyDescent="0.35"/>
    <row r="143" spans="18:18" s="14" customFormat="1" x14ac:dyDescent="0.35"/>
    <row r="144" spans="18:18" s="14" customFormat="1" x14ac:dyDescent="0.35"/>
    <row r="145" s="14" customFormat="1" x14ac:dyDescent="0.35"/>
    <row r="146" s="14" customFormat="1" x14ac:dyDescent="0.35"/>
    <row r="147" s="14" customFormat="1" x14ac:dyDescent="0.35"/>
    <row r="148" s="14" customFormat="1" x14ac:dyDescent="0.35"/>
    <row r="149" s="14" customFormat="1" x14ac:dyDescent="0.35"/>
    <row r="150" s="14" customFormat="1" x14ac:dyDescent="0.35"/>
    <row r="151" s="14" customFormat="1" x14ac:dyDescent="0.35"/>
    <row r="152" s="14" customFormat="1" x14ac:dyDescent="0.35"/>
    <row r="153" s="14" customFormat="1" x14ac:dyDescent="0.35"/>
    <row r="154" s="14" customFormat="1" x14ac:dyDescent="0.35"/>
    <row r="155" s="14" customFormat="1" x14ac:dyDescent="0.35"/>
    <row r="156" s="14" customFormat="1" x14ac:dyDescent="0.35"/>
    <row r="157" s="14" customFormat="1" x14ac:dyDescent="0.35"/>
    <row r="158" s="14" customFormat="1" x14ac:dyDescent="0.35"/>
    <row r="159" s="14" customFormat="1" x14ac:dyDescent="0.35"/>
    <row r="160" s="14" customFormat="1" x14ac:dyDescent="0.35"/>
    <row r="161" s="14" customFormat="1" x14ac:dyDescent="0.35"/>
    <row r="162" s="14" customFormat="1" x14ac:dyDescent="0.35"/>
    <row r="163" s="14" customFormat="1" x14ac:dyDescent="0.35"/>
    <row r="164" s="14" customFormat="1" x14ac:dyDescent="0.35"/>
    <row r="165" s="14" customFormat="1" x14ac:dyDescent="0.35"/>
    <row r="166" s="14" customFormat="1" x14ac:dyDescent="0.35"/>
    <row r="167" s="14" customFormat="1" x14ac:dyDescent="0.35"/>
    <row r="168" s="14" customFormat="1" x14ac:dyDescent="0.35"/>
    <row r="169" s="14" customFormat="1" x14ac:dyDescent="0.35"/>
    <row r="170" s="14" customFormat="1" x14ac:dyDescent="0.35"/>
    <row r="171" s="14" customFormat="1" x14ac:dyDescent="0.35"/>
    <row r="172" s="14" customFormat="1" x14ac:dyDescent="0.35"/>
    <row r="173" s="14" customFormat="1" x14ac:dyDescent="0.35"/>
    <row r="174" s="14" customFormat="1" x14ac:dyDescent="0.35"/>
    <row r="175" s="14" customFormat="1" x14ac:dyDescent="0.35"/>
    <row r="176" s="14" customFormat="1" x14ac:dyDescent="0.35"/>
    <row r="177" s="14" customFormat="1" x14ac:dyDescent="0.35"/>
    <row r="178" s="14" customFormat="1" x14ac:dyDescent="0.35"/>
    <row r="179" s="14" customFormat="1" x14ac:dyDescent="0.35"/>
    <row r="180" s="14" customFormat="1" x14ac:dyDescent="0.35"/>
    <row r="181" s="14" customFormat="1" x14ac:dyDescent="0.35"/>
    <row r="182" s="14" customFormat="1" x14ac:dyDescent="0.35"/>
    <row r="183" s="14" customFormat="1" x14ac:dyDescent="0.35"/>
    <row r="184" s="14" customFormat="1" x14ac:dyDescent="0.35"/>
    <row r="185" s="14" customFormat="1" x14ac:dyDescent="0.35"/>
    <row r="186" s="14" customFormat="1" x14ac:dyDescent="0.35"/>
    <row r="187" s="14" customFormat="1" x14ac:dyDescent="0.35"/>
    <row r="188" s="14" customFormat="1" x14ac:dyDescent="0.35"/>
    <row r="189" s="14" customFormat="1" x14ac:dyDescent="0.35"/>
    <row r="190" s="14" customFormat="1" x14ac:dyDescent="0.35"/>
    <row r="191" s="14" customFormat="1" x14ac:dyDescent="0.35"/>
    <row r="192" s="14" customFormat="1" x14ac:dyDescent="0.35"/>
    <row r="193" s="14" customFormat="1" x14ac:dyDescent="0.35"/>
    <row r="194" s="14" customFormat="1" x14ac:dyDescent="0.35"/>
    <row r="195" s="14" customFormat="1" x14ac:dyDescent="0.35"/>
    <row r="196" s="14" customFormat="1" x14ac:dyDescent="0.35"/>
    <row r="197" s="14" customFormat="1" x14ac:dyDescent="0.35"/>
    <row r="198" s="14" customFormat="1" x14ac:dyDescent="0.35"/>
    <row r="199" s="14" customFormat="1" x14ac:dyDescent="0.35"/>
    <row r="200" s="14" customFormat="1" x14ac:dyDescent="0.35"/>
    <row r="201" s="14" customFormat="1" x14ac:dyDescent="0.35"/>
    <row r="202" s="14" customFormat="1" x14ac:dyDescent="0.35"/>
    <row r="203" s="14" customFormat="1" x14ac:dyDescent="0.35"/>
    <row r="204" s="14" customFormat="1" x14ac:dyDescent="0.35"/>
    <row r="205" s="14" customFormat="1" x14ac:dyDescent="0.35"/>
    <row r="206" s="14" customFormat="1" x14ac:dyDescent="0.35"/>
    <row r="207" s="14" customFormat="1" x14ac:dyDescent="0.35"/>
    <row r="208" s="14" customFormat="1" x14ac:dyDescent="0.35"/>
    <row r="209" spans="2:19" s="14" customFormat="1" x14ac:dyDescent="0.35"/>
    <row r="210" spans="2:19" s="14" customFormat="1" x14ac:dyDescent="0.35"/>
    <row r="211" spans="2:19" s="14" customFormat="1" x14ac:dyDescent="0.35"/>
    <row r="212" spans="2:19" s="14" customFormat="1" x14ac:dyDescent="0.35"/>
    <row r="213" spans="2:19" s="14" customFormat="1" x14ac:dyDescent="0.35"/>
    <row r="214" spans="2:19" s="14" customFormat="1" x14ac:dyDescent="0.35"/>
    <row r="215" spans="2:19" s="14" customFormat="1" x14ac:dyDescent="0.35"/>
    <row r="216" spans="2:19" s="14" customFormat="1" x14ac:dyDescent="0.35"/>
    <row r="217" spans="2:19" s="14" customFormat="1" x14ac:dyDescent="0.35"/>
    <row r="218" spans="2:19" s="14" customFormat="1" x14ac:dyDescent="0.35"/>
    <row r="219" spans="2:19" s="14" customFormat="1" x14ac:dyDescent="0.35"/>
    <row r="220" spans="2:19" s="14" customFormat="1" x14ac:dyDescent="0.35"/>
    <row r="221" spans="2:19" s="14" customFormat="1" x14ac:dyDescent="0.35"/>
    <row r="222" spans="2:19" s="14" customFormat="1" x14ac:dyDescent="0.35"/>
    <row r="223" spans="2:19" x14ac:dyDescent="0.3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3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3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35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35"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</row>
    <row r="228" spans="2:19" x14ac:dyDescent="0.35"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</row>
    <row r="229" spans="2:19" x14ac:dyDescent="0.35">
      <c r="G229" s="14"/>
      <c r="H229" s="14"/>
      <c r="O229" s="14"/>
      <c r="P229" s="14"/>
      <c r="Q229" s="14"/>
      <c r="R229" s="14"/>
      <c r="S229" s="14"/>
    </row>
    <row r="230" spans="2:19" x14ac:dyDescent="0.35">
      <c r="G230" s="14"/>
      <c r="H230" s="14"/>
      <c r="O230" s="14"/>
      <c r="P230" s="14"/>
      <c r="Q230" s="14"/>
      <c r="R230" s="14"/>
      <c r="S230" s="14"/>
    </row>
    <row r="231" spans="2:19" x14ac:dyDescent="0.35">
      <c r="G231" s="14"/>
      <c r="O231" s="14"/>
      <c r="P231" s="14"/>
      <c r="Q231" s="14"/>
      <c r="R231" s="14"/>
      <c r="S231" s="14"/>
    </row>
    <row r="232" spans="2:19" x14ac:dyDescent="0.35">
      <c r="G232" s="14"/>
      <c r="O232" s="14"/>
      <c r="P232" s="14"/>
      <c r="Q232" s="14"/>
      <c r="R232" s="14"/>
      <c r="S232" s="14"/>
    </row>
    <row r="233" spans="2:19" x14ac:dyDescent="0.35">
      <c r="G233" s="14"/>
      <c r="O233" s="14"/>
      <c r="P233" s="14"/>
      <c r="Q233" s="14"/>
      <c r="R233" s="14"/>
      <c r="S233" s="14"/>
    </row>
    <row r="234" spans="2:19" x14ac:dyDescent="0.35">
      <c r="O234" s="14"/>
      <c r="P234" s="14"/>
      <c r="Q234" s="14"/>
      <c r="R234" s="14"/>
      <c r="S234" s="14"/>
    </row>
    <row r="235" spans="2:19" x14ac:dyDescent="0.35">
      <c r="P235" s="14"/>
      <c r="Q235" s="14"/>
      <c r="R235" s="14"/>
      <c r="S235" s="14"/>
    </row>
    <row r="236" spans="2:19" x14ac:dyDescent="0.35">
      <c r="P236" s="14"/>
      <c r="Q236" s="14"/>
      <c r="R236" s="14"/>
      <c r="S236" s="14"/>
    </row>
    <row r="237" spans="2:19" x14ac:dyDescent="0.35">
      <c r="P237" s="14"/>
      <c r="Q237" s="14"/>
      <c r="R237" s="14"/>
      <c r="S237" s="14"/>
    </row>
    <row r="238" spans="2:19" x14ac:dyDescent="0.35">
      <c r="P238" s="14"/>
      <c r="Q238" s="14"/>
      <c r="R238" s="14"/>
      <c r="S238" s="14"/>
    </row>
    <row r="239" spans="2:19" x14ac:dyDescent="0.35">
      <c r="P239" s="14"/>
      <c r="Q239" s="14"/>
      <c r="R239" s="14"/>
      <c r="S239" s="14"/>
    </row>
    <row r="240" spans="2:19" x14ac:dyDescent="0.35">
      <c r="P240" s="14"/>
      <c r="Q240" s="14"/>
      <c r="R240" s="14"/>
      <c r="S240" s="14"/>
    </row>
    <row r="241" spans="16:19" x14ac:dyDescent="0.35">
      <c r="P241" s="14"/>
      <c r="Q241" s="14"/>
      <c r="R241" s="14"/>
      <c r="S241" s="14"/>
    </row>
    <row r="242" spans="16:19" x14ac:dyDescent="0.35">
      <c r="P242" s="14"/>
      <c r="Q242" s="14"/>
      <c r="R242" s="14"/>
      <c r="S242" s="14"/>
    </row>
    <row r="243" spans="16:19" x14ac:dyDescent="0.35">
      <c r="P243" s="14"/>
      <c r="Q243" s="14"/>
      <c r="R243" s="14"/>
      <c r="S243" s="14"/>
    </row>
    <row r="244" spans="16:19" x14ac:dyDescent="0.35">
      <c r="P244" s="14"/>
      <c r="Q244" s="14"/>
      <c r="R244" s="14"/>
      <c r="S244" s="14"/>
    </row>
    <row r="245" spans="16:19" x14ac:dyDescent="0.35">
      <c r="P245" s="14"/>
      <c r="Q245" s="14"/>
      <c r="R245" s="14"/>
      <c r="S245" s="14"/>
    </row>
    <row r="246" spans="16:19" x14ac:dyDescent="0.35">
      <c r="P246" s="14"/>
      <c r="Q246" s="14"/>
      <c r="R246" s="14"/>
      <c r="S246" s="14"/>
    </row>
    <row r="247" spans="16:19" x14ac:dyDescent="0.35">
      <c r="P247" s="14"/>
      <c r="Q247" s="14"/>
      <c r="R247" s="14"/>
      <c r="S247" s="14"/>
    </row>
    <row r="248" spans="16:19" x14ac:dyDescent="0.35">
      <c r="P248" s="14"/>
      <c r="Q248" s="14"/>
      <c r="R248" s="14"/>
      <c r="S248" s="14"/>
    </row>
    <row r="249" spans="16:19" x14ac:dyDescent="0.35">
      <c r="P249" s="14"/>
      <c r="Q249" s="14"/>
      <c r="R249" s="14"/>
      <c r="S249" s="14"/>
    </row>
    <row r="250" spans="16:19" x14ac:dyDescent="0.35">
      <c r="P250" s="14"/>
      <c r="Q250" s="14"/>
      <c r="R250" s="14"/>
      <c r="S250" s="14"/>
    </row>
    <row r="251" spans="16:19" x14ac:dyDescent="0.35">
      <c r="P251" s="14"/>
      <c r="Q251" s="14"/>
      <c r="R251" s="14"/>
      <c r="S251" s="14"/>
    </row>
    <row r="252" spans="16:19" x14ac:dyDescent="0.35">
      <c r="P252" s="14"/>
      <c r="Q252" s="14"/>
      <c r="R252" s="14"/>
      <c r="S252" s="14"/>
    </row>
    <row r="253" spans="16:19" x14ac:dyDescent="0.35">
      <c r="P253" s="14"/>
      <c r="Q253" s="14"/>
      <c r="R253" s="14"/>
      <c r="S253" s="14"/>
    </row>
    <row r="254" spans="16:19" x14ac:dyDescent="0.35">
      <c r="P254" s="14"/>
      <c r="Q254" s="14"/>
      <c r="R254" s="14"/>
      <c r="S254" s="14"/>
    </row>
    <row r="255" spans="16:19" x14ac:dyDescent="0.35">
      <c r="P255" s="14"/>
      <c r="Q255" s="14"/>
      <c r="R255" s="14"/>
      <c r="S255" s="14"/>
    </row>
    <row r="256" spans="16:19" x14ac:dyDescent="0.35">
      <c r="P256" s="14"/>
      <c r="Q256" s="14"/>
      <c r="R256" s="14"/>
      <c r="S256" s="14"/>
    </row>
    <row r="257" spans="16:19" x14ac:dyDescent="0.35">
      <c r="P257" s="14"/>
      <c r="Q257" s="14"/>
      <c r="R257" s="14"/>
      <c r="S257" s="14"/>
    </row>
    <row r="258" spans="16:19" x14ac:dyDescent="0.35">
      <c r="P258" s="14"/>
      <c r="Q258" s="14"/>
      <c r="R258" s="14"/>
      <c r="S258" s="14"/>
    </row>
    <row r="259" spans="16:19" x14ac:dyDescent="0.35">
      <c r="P259" s="14"/>
      <c r="Q259" s="14"/>
      <c r="R259" s="14"/>
      <c r="S259" s="14"/>
    </row>
    <row r="260" spans="16:19" x14ac:dyDescent="0.35">
      <c r="P260" s="14"/>
      <c r="Q260" s="14"/>
      <c r="R260" s="14"/>
      <c r="S260" s="14"/>
    </row>
    <row r="261" spans="16:19" x14ac:dyDescent="0.35">
      <c r="P261" s="14"/>
      <c r="Q261" s="14"/>
      <c r="R261" s="14"/>
      <c r="S261" s="14"/>
    </row>
    <row r="262" spans="16:19" x14ac:dyDescent="0.35">
      <c r="P262" s="14"/>
      <c r="Q262" s="14"/>
      <c r="R262" s="14"/>
      <c r="S262" s="14"/>
    </row>
    <row r="263" spans="16:19" x14ac:dyDescent="0.35">
      <c r="P263" s="14"/>
      <c r="Q263" s="14"/>
      <c r="R263" s="14"/>
      <c r="S263" s="14"/>
    </row>
    <row r="264" spans="16:19" x14ac:dyDescent="0.35">
      <c r="P264" s="14"/>
      <c r="Q264" s="14"/>
      <c r="R264" s="14"/>
      <c r="S264" s="14"/>
    </row>
    <row r="265" spans="16:19" x14ac:dyDescent="0.35">
      <c r="P265" s="14"/>
      <c r="Q265" s="14"/>
      <c r="R265" s="14"/>
      <c r="S265" s="14"/>
    </row>
    <row r="266" spans="16:19" x14ac:dyDescent="0.35">
      <c r="P266" s="14"/>
      <c r="Q266" s="14"/>
      <c r="R266" s="14"/>
      <c r="S266" s="14"/>
    </row>
    <row r="267" spans="16:19" x14ac:dyDescent="0.35">
      <c r="P267" s="14"/>
      <c r="Q267" s="14"/>
      <c r="R267" s="14"/>
      <c r="S267" s="14"/>
    </row>
    <row r="268" spans="16:19" x14ac:dyDescent="0.35">
      <c r="P268" s="14"/>
      <c r="Q268" s="14"/>
      <c r="R268" s="14"/>
      <c r="S268" s="14"/>
    </row>
    <row r="269" spans="16:19" x14ac:dyDescent="0.35">
      <c r="P269" s="14"/>
      <c r="Q269" s="14"/>
      <c r="R269" s="14"/>
      <c r="S269" s="14"/>
    </row>
    <row r="270" spans="16:19" x14ac:dyDescent="0.35">
      <c r="P270" s="14"/>
      <c r="Q270" s="14"/>
      <c r="R270" s="14"/>
      <c r="S270" s="14"/>
    </row>
    <row r="271" spans="16:19" x14ac:dyDescent="0.35">
      <c r="P271" s="14"/>
      <c r="Q271" s="14"/>
      <c r="R271" s="14"/>
      <c r="S271" s="14"/>
    </row>
    <row r="272" spans="16:19" x14ac:dyDescent="0.35">
      <c r="P272" s="14"/>
      <c r="Q272" s="14"/>
      <c r="R272" s="14"/>
      <c r="S272" s="14"/>
    </row>
    <row r="273" spans="16:19" x14ac:dyDescent="0.35">
      <c r="P273" s="14"/>
      <c r="Q273" s="14"/>
      <c r="R273" s="14"/>
      <c r="S273" s="14"/>
    </row>
    <row r="274" spans="16:19" x14ac:dyDescent="0.35">
      <c r="P274" s="14"/>
      <c r="Q274" s="14"/>
      <c r="R274" s="14"/>
      <c r="S274" s="14"/>
    </row>
    <row r="275" spans="16:19" x14ac:dyDescent="0.35">
      <c r="P275" s="14"/>
      <c r="Q275" s="14"/>
      <c r="R275" s="14"/>
      <c r="S275" s="14"/>
    </row>
    <row r="276" spans="16:19" x14ac:dyDescent="0.35">
      <c r="P276" s="14"/>
      <c r="Q276" s="14"/>
      <c r="R276" s="14"/>
      <c r="S276" s="14"/>
    </row>
    <row r="277" spans="16:19" x14ac:dyDescent="0.35">
      <c r="P277" s="14"/>
      <c r="Q277" s="14"/>
      <c r="R277" s="14"/>
      <c r="S277" s="14"/>
    </row>
    <row r="278" spans="16:19" x14ac:dyDescent="0.35">
      <c r="P278" s="14"/>
      <c r="Q278" s="14"/>
      <c r="R278" s="14"/>
      <c r="S278" s="14"/>
    </row>
    <row r="279" spans="16:19" x14ac:dyDescent="0.35">
      <c r="P279" s="14"/>
      <c r="Q279" s="14"/>
      <c r="R279" s="14"/>
      <c r="S279" s="14"/>
    </row>
    <row r="280" spans="16:19" x14ac:dyDescent="0.35">
      <c r="P280" s="14"/>
      <c r="Q280" s="14"/>
      <c r="R280" s="14"/>
      <c r="S280" s="14"/>
    </row>
    <row r="281" spans="16:19" x14ac:dyDescent="0.35">
      <c r="P281" s="14"/>
      <c r="Q281" s="14"/>
      <c r="R281" s="14"/>
      <c r="S281" s="14"/>
    </row>
    <row r="282" spans="16:19" x14ac:dyDescent="0.35">
      <c r="P282" s="14"/>
      <c r="Q282" s="14"/>
      <c r="R282" s="14"/>
      <c r="S282" s="14"/>
    </row>
    <row r="283" spans="16:19" x14ac:dyDescent="0.35">
      <c r="P283" s="14"/>
      <c r="Q283" s="14"/>
      <c r="R283" s="14"/>
      <c r="S283" s="14"/>
    </row>
    <row r="284" spans="16:19" x14ac:dyDescent="0.35">
      <c r="P284" s="14"/>
      <c r="Q284" s="14"/>
      <c r="R284" s="14"/>
      <c r="S284" s="14"/>
    </row>
    <row r="285" spans="16:19" x14ac:dyDescent="0.35">
      <c r="P285" s="14"/>
      <c r="Q285" s="14"/>
      <c r="R285" s="14"/>
      <c r="S285" s="14"/>
    </row>
    <row r="286" spans="16:19" x14ac:dyDescent="0.35">
      <c r="P286" s="14"/>
      <c r="Q286" s="14"/>
      <c r="R286" s="14"/>
      <c r="S286" s="14"/>
    </row>
    <row r="287" spans="16:19" x14ac:dyDescent="0.35">
      <c r="P287" s="14"/>
      <c r="Q287" s="14"/>
      <c r="R287" s="14"/>
      <c r="S287" s="14"/>
    </row>
    <row r="288" spans="16:19" x14ac:dyDescent="0.35">
      <c r="P288" s="14"/>
      <c r="Q288" s="14"/>
      <c r="R288" s="14"/>
      <c r="S288" s="14"/>
    </row>
    <row r="289" spans="16:19" x14ac:dyDescent="0.35">
      <c r="P289" s="14"/>
      <c r="Q289" s="14"/>
      <c r="R289" s="14"/>
      <c r="S289" s="14"/>
    </row>
    <row r="290" spans="16:19" x14ac:dyDescent="0.35">
      <c r="P290" s="14"/>
      <c r="Q290" s="14"/>
      <c r="R290" s="14"/>
      <c r="S290" s="14"/>
    </row>
    <row r="291" spans="16:19" x14ac:dyDescent="0.35">
      <c r="P291" s="14"/>
      <c r="Q291" s="14"/>
      <c r="R291" s="14"/>
      <c r="S291" s="14"/>
    </row>
    <row r="292" spans="16:19" x14ac:dyDescent="0.35">
      <c r="P292" s="14"/>
      <c r="Q292" s="14"/>
      <c r="R292" s="14"/>
      <c r="S292" s="14"/>
    </row>
    <row r="293" spans="16:19" x14ac:dyDescent="0.35">
      <c r="P293" s="14"/>
      <c r="Q293" s="14"/>
      <c r="R293" s="14"/>
      <c r="S293" s="14"/>
    </row>
    <row r="294" spans="16:19" x14ac:dyDescent="0.35">
      <c r="P294" s="14"/>
      <c r="Q294" s="14"/>
      <c r="R294" s="14"/>
      <c r="S294" s="14"/>
    </row>
    <row r="295" spans="16:19" x14ac:dyDescent="0.35">
      <c r="P295" s="14"/>
      <c r="Q295" s="14"/>
      <c r="R295" s="14"/>
      <c r="S295" s="14"/>
    </row>
    <row r="296" spans="16:19" x14ac:dyDescent="0.35">
      <c r="P296" s="14"/>
      <c r="Q296" s="14"/>
      <c r="R296" s="14"/>
      <c r="S296" s="14"/>
    </row>
    <row r="297" spans="16:19" x14ac:dyDescent="0.35">
      <c r="P297" s="14"/>
      <c r="Q297" s="14"/>
      <c r="R297" s="14"/>
      <c r="S297" s="14"/>
    </row>
    <row r="298" spans="16:19" x14ac:dyDescent="0.35">
      <c r="P298" s="14"/>
      <c r="Q298" s="14"/>
      <c r="R298" s="14"/>
      <c r="S298" s="14"/>
    </row>
    <row r="299" spans="16:19" x14ac:dyDescent="0.35">
      <c r="P299" s="14"/>
      <c r="Q299" s="14"/>
      <c r="R299" s="14"/>
      <c r="S299" s="14"/>
    </row>
    <row r="300" spans="16:19" x14ac:dyDescent="0.35">
      <c r="P300" s="14"/>
      <c r="Q300" s="14"/>
      <c r="R300" s="14"/>
      <c r="S300" s="14"/>
    </row>
    <row r="301" spans="16:19" x14ac:dyDescent="0.35">
      <c r="P301" s="14"/>
      <c r="Q301" s="14"/>
      <c r="R301" s="14"/>
      <c r="S301" s="14"/>
    </row>
    <row r="302" spans="16:19" x14ac:dyDescent="0.35">
      <c r="P302" s="14"/>
      <c r="Q302" s="14"/>
      <c r="R302" s="14"/>
      <c r="S302" s="14"/>
    </row>
    <row r="303" spans="16:19" x14ac:dyDescent="0.35">
      <c r="P303" s="14"/>
      <c r="Q303" s="14"/>
      <c r="R303" s="14"/>
      <c r="S303" s="14"/>
    </row>
    <row r="304" spans="16:19" x14ac:dyDescent="0.35">
      <c r="P304" s="14"/>
      <c r="Q304" s="14"/>
      <c r="R304" s="14"/>
      <c r="S304" s="14"/>
    </row>
    <row r="305" spans="16:19" x14ac:dyDescent="0.35">
      <c r="P305" s="14"/>
      <c r="Q305" s="14"/>
      <c r="R305" s="14"/>
      <c r="S305" s="14"/>
    </row>
    <row r="306" spans="16:19" x14ac:dyDescent="0.35">
      <c r="P306" s="14"/>
      <c r="Q306" s="14"/>
      <c r="R306" s="14"/>
      <c r="S306" s="14"/>
    </row>
    <row r="307" spans="16:19" x14ac:dyDescent="0.35">
      <c r="P307" s="14"/>
      <c r="Q307" s="14"/>
      <c r="R307" s="14"/>
      <c r="S307" s="14"/>
    </row>
    <row r="308" spans="16:19" x14ac:dyDescent="0.35">
      <c r="P308" s="14"/>
      <c r="Q308" s="14"/>
      <c r="R308" s="14"/>
      <c r="S308" s="14"/>
    </row>
    <row r="309" spans="16:19" x14ac:dyDescent="0.35">
      <c r="P309" s="14"/>
      <c r="Q309" s="14"/>
      <c r="R309" s="14"/>
      <c r="S309" s="14"/>
    </row>
    <row r="310" spans="16:19" x14ac:dyDescent="0.35">
      <c r="P310" s="14"/>
      <c r="Q310" s="14"/>
      <c r="R310" s="14"/>
      <c r="S310" s="14"/>
    </row>
    <row r="311" spans="16:19" x14ac:dyDescent="0.35">
      <c r="P311" s="14"/>
      <c r="Q311" s="14"/>
      <c r="R311" s="14"/>
      <c r="S311" s="14"/>
    </row>
    <row r="312" spans="16:19" x14ac:dyDescent="0.35">
      <c r="P312" s="14"/>
      <c r="Q312" s="14"/>
      <c r="R312" s="14"/>
      <c r="S312" s="14"/>
    </row>
    <row r="313" spans="16:19" x14ac:dyDescent="0.35">
      <c r="P313" s="14"/>
      <c r="Q313" s="14"/>
      <c r="R313" s="14"/>
      <c r="S313" s="14"/>
    </row>
    <row r="314" spans="16:19" x14ac:dyDescent="0.35">
      <c r="P314" s="14"/>
      <c r="Q314" s="14"/>
      <c r="R314" s="14"/>
      <c r="S314" s="14"/>
    </row>
    <row r="315" spans="16:19" x14ac:dyDescent="0.35">
      <c r="P315" s="14"/>
      <c r="Q315" s="14"/>
      <c r="R315" s="14"/>
      <c r="S315" s="14"/>
    </row>
    <row r="316" spans="16:19" x14ac:dyDescent="0.35">
      <c r="P316" s="14"/>
      <c r="Q316" s="14"/>
      <c r="R316" s="14"/>
      <c r="S316" s="14"/>
    </row>
    <row r="317" spans="16:19" x14ac:dyDescent="0.35">
      <c r="P317" s="14"/>
      <c r="Q317" s="14"/>
      <c r="R317" s="14"/>
      <c r="S317" s="14"/>
    </row>
    <row r="318" spans="16:19" x14ac:dyDescent="0.35">
      <c r="Q318" s="14"/>
      <c r="R318" s="14"/>
      <c r="S318" s="14"/>
    </row>
    <row r="319" spans="16:19" x14ac:dyDescent="0.35">
      <c r="Q319" s="14"/>
      <c r="R319" s="14"/>
      <c r="S319" s="14"/>
    </row>
    <row r="320" spans="16:19" x14ac:dyDescent="0.35">
      <c r="Q320" s="14"/>
      <c r="R320" s="14"/>
      <c r="S320" s="14"/>
    </row>
  </sheetData>
  <mergeCells count="17">
    <mergeCell ref="H18:I18"/>
    <mergeCell ref="H26:I26"/>
    <mergeCell ref="H34:I34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7C08E48F-8F3C-4596-9861-4F36BE92F229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374650</xdr:colOff>
                    <xdr:row>0</xdr:row>
                    <xdr:rowOff>177800</xdr:rowOff>
                  </from>
                  <to>
                    <xdr:col>11</xdr:col>
                    <xdr:colOff>533400</xdr:colOff>
                    <xdr:row>0</xdr:row>
                    <xdr:rowOff>679450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311150</xdr:colOff>
                    <xdr:row>0</xdr:row>
                    <xdr:rowOff>196850</xdr:rowOff>
                  </from>
                  <to>
                    <xdr:col>13</xdr:col>
                    <xdr:colOff>330200</xdr:colOff>
                    <xdr:row>0</xdr:row>
                    <xdr:rowOff>673100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9BD91-B858-4A05-981C-708975B77AB5}">
  <dimension ref="A1:W320"/>
  <sheetViews>
    <sheetView workbookViewId="0"/>
  </sheetViews>
  <sheetFormatPr defaultRowHeight="14.5" x14ac:dyDescent="0.35"/>
  <cols>
    <col min="2" max="2" width="3.90625" customWidth="1"/>
    <col min="3" max="3" width="21.08984375" customWidth="1"/>
    <col min="4" max="4" width="45.90625" customWidth="1"/>
    <col min="5" max="5" width="7.90625" customWidth="1"/>
    <col min="8" max="8" width="18.54296875" customWidth="1"/>
    <col min="9" max="9" width="15.54296875" customWidth="1"/>
    <col min="10" max="10" width="15" customWidth="1"/>
    <col min="11" max="11" width="11.36328125" customWidth="1"/>
    <col min="13" max="13" width="10.36328125" customWidth="1"/>
    <col min="14" max="14" width="8.36328125" customWidth="1"/>
    <col min="16" max="16" width="5.6328125" customWidth="1"/>
    <col min="17" max="18" width="12.453125" customWidth="1"/>
    <col min="19" max="19" width="5.6328125" customWidth="1"/>
  </cols>
  <sheetData>
    <row r="1" spans="2:23" s="1" customFormat="1" ht="69" customHeight="1" x14ac:dyDescent="0.3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55000000000000004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35"/>
    <row r="4" spans="2:23" s="14" customFormat="1" x14ac:dyDescent="0.3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35">
      <c r="G5" s="89" t="s">
        <v>138</v>
      </c>
      <c r="H5" s="89"/>
      <c r="I5" s="89"/>
      <c r="J5" s="89"/>
      <c r="K5" s="89"/>
      <c r="L5" s="89"/>
    </row>
    <row r="6" spans="2:23" s="14" customFormat="1" ht="22.25" customHeight="1" x14ac:dyDescent="0.6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3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" customHeight="1" x14ac:dyDescent="0.3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35">
      <c r="B9" s="22"/>
      <c r="C9" s="11" t="s">
        <v>31</v>
      </c>
      <c r="D9" s="68" t="s">
        <v>202</v>
      </c>
      <c r="E9" s="23"/>
      <c r="G9" s="22"/>
      <c r="H9" s="104" t="s">
        <v>34</v>
      </c>
      <c r="I9" s="105">
        <v>272.56204560995099</v>
      </c>
      <c r="J9" s="21"/>
      <c r="K9" s="21"/>
      <c r="L9" s="21"/>
      <c r="M9" s="21"/>
      <c r="N9" s="23"/>
      <c r="P9" s="22"/>
      <c r="Q9" s="68">
        <v>0.01</v>
      </c>
      <c r="R9" s="68">
        <v>121.32339664452856</v>
      </c>
      <c r="S9" s="23"/>
    </row>
    <row r="10" spans="2:23" s="14" customFormat="1" x14ac:dyDescent="0.35">
      <c r="B10" s="22"/>
      <c r="C10" s="95" t="s">
        <v>48</v>
      </c>
      <c r="D10" s="96" t="s">
        <v>152</v>
      </c>
      <c r="E10" s="23"/>
      <c r="F10" s="20"/>
      <c r="G10" s="22"/>
      <c r="H10" s="95" t="s">
        <v>35</v>
      </c>
      <c r="I10" s="96">
        <v>143.09059936303578</v>
      </c>
      <c r="J10" s="21"/>
      <c r="K10" s="21"/>
      <c r="L10" s="21"/>
      <c r="M10" s="21"/>
      <c r="N10" s="23"/>
      <c r="P10" s="22"/>
      <c r="Q10" s="96">
        <v>0.02</v>
      </c>
      <c r="R10" s="96">
        <v>129.35549155492396</v>
      </c>
      <c r="S10" s="23"/>
    </row>
    <row r="11" spans="2:23" s="14" customFormat="1" ht="14" customHeight="1" x14ac:dyDescent="0.35">
      <c r="B11" s="94"/>
      <c r="C11" s="97" t="s">
        <v>49</v>
      </c>
      <c r="D11" s="98" t="s">
        <v>153</v>
      </c>
      <c r="E11" s="94"/>
      <c r="G11" s="22"/>
      <c r="H11" s="11" t="s">
        <v>36</v>
      </c>
      <c r="I11" s="68">
        <v>507.58648179950097</v>
      </c>
      <c r="J11" s="21"/>
      <c r="K11" s="21"/>
      <c r="L11" s="21"/>
      <c r="M11" s="21"/>
      <c r="N11" s="23"/>
      <c r="P11" s="22"/>
      <c r="Q11" s="68">
        <v>0.03</v>
      </c>
      <c r="R11" s="68">
        <v>134.88977602849874</v>
      </c>
      <c r="S11" s="23"/>
    </row>
    <row r="12" spans="2:23" s="14" customFormat="1" ht="14.4" customHeight="1" x14ac:dyDescent="0.35">
      <c r="B12" s="94"/>
      <c r="C12" s="99"/>
      <c r="D12" s="100"/>
      <c r="E12" s="94"/>
      <c r="G12" s="22"/>
      <c r="H12" s="102" t="s">
        <v>42</v>
      </c>
      <c r="I12" s="103">
        <v>148.50911164812521</v>
      </c>
      <c r="J12" s="21"/>
      <c r="K12" s="21"/>
      <c r="L12" s="21"/>
      <c r="M12" s="21"/>
      <c r="N12" s="23"/>
      <c r="P12" s="22"/>
      <c r="Q12" s="96">
        <v>0.04</v>
      </c>
      <c r="R12" s="96">
        <v>139.31761424127436</v>
      </c>
      <c r="S12" s="23"/>
    </row>
    <row r="13" spans="2:23" s="14" customFormat="1" x14ac:dyDescent="0.35">
      <c r="B13" s="63"/>
      <c r="C13" s="72" t="s">
        <v>131</v>
      </c>
      <c r="D13" s="56" t="s">
        <v>195</v>
      </c>
      <c r="E13" s="64"/>
      <c r="G13" s="22"/>
      <c r="H13" s="11" t="s">
        <v>108</v>
      </c>
      <c r="I13" s="68">
        <v>0.24683007540077861</v>
      </c>
      <c r="J13" s="21"/>
      <c r="K13" s="21"/>
      <c r="L13" s="21"/>
      <c r="M13" s="21"/>
      <c r="N13" s="23"/>
      <c r="P13" s="22"/>
      <c r="Q13" s="68">
        <v>0.05</v>
      </c>
      <c r="R13" s="68">
        <v>143.09059936303575</v>
      </c>
      <c r="S13" s="23"/>
    </row>
    <row r="14" spans="2:23" s="14" customFormat="1" ht="14.4" customHeight="1" x14ac:dyDescent="0.35">
      <c r="B14" s="22"/>
      <c r="C14" s="44"/>
      <c r="D14" s="39"/>
      <c r="E14" s="23"/>
      <c r="G14" s="22"/>
      <c r="H14" s="95" t="s">
        <v>110</v>
      </c>
      <c r="I14" s="96">
        <v>2</v>
      </c>
      <c r="J14" s="21"/>
      <c r="K14" s="21"/>
      <c r="L14" s="21"/>
      <c r="M14" s="21"/>
      <c r="N14" s="23"/>
      <c r="P14" s="22"/>
      <c r="Q14" s="96">
        <v>0.06</v>
      </c>
      <c r="R14" s="96">
        <v>146.43928911708196</v>
      </c>
      <c r="S14" s="23"/>
    </row>
    <row r="15" spans="2:23" s="14" customFormat="1" ht="14.4" customHeight="1" x14ac:dyDescent="0.35">
      <c r="B15" s="22"/>
      <c r="C15" s="70" t="s">
        <v>57</v>
      </c>
      <c r="D15" s="41"/>
      <c r="E15" s="23"/>
      <c r="G15" s="22"/>
      <c r="H15" s="11" t="s">
        <v>109</v>
      </c>
      <c r="I15" s="68">
        <v>2.7981102658919887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149.48517307696272</v>
      </c>
      <c r="S15" s="23"/>
    </row>
    <row r="16" spans="2:23" s="14" customFormat="1" x14ac:dyDescent="0.35">
      <c r="B16" s="22"/>
      <c r="C16" s="11" t="s">
        <v>32</v>
      </c>
      <c r="D16" s="68" t="s">
        <v>179</v>
      </c>
      <c r="E16" s="23"/>
      <c r="G16" s="22"/>
      <c r="H16" s="95" t="s">
        <v>137</v>
      </c>
      <c r="I16" s="96">
        <v>6.9885792948766381E-4</v>
      </c>
      <c r="J16" s="21"/>
      <c r="K16" s="21"/>
      <c r="L16" s="21"/>
      <c r="M16" s="21"/>
      <c r="N16" s="23"/>
      <c r="P16" s="22"/>
      <c r="Q16" s="96">
        <v>0.08</v>
      </c>
      <c r="R16" s="96">
        <v>152.29432014482239</v>
      </c>
      <c r="S16" s="23"/>
    </row>
    <row r="17" spans="2:19" s="14" customFormat="1" x14ac:dyDescent="0.35">
      <c r="B17" s="22"/>
      <c r="C17" s="95" t="s">
        <v>24</v>
      </c>
      <c r="D17" s="96">
        <v>0.1</v>
      </c>
      <c r="E17" s="23"/>
      <c r="G17" s="22"/>
      <c r="H17" s="21"/>
      <c r="I17" s="21"/>
      <c r="J17" s="21"/>
      <c r="K17" s="21"/>
      <c r="L17" s="21"/>
      <c r="M17" s="21"/>
      <c r="N17" s="23"/>
      <c r="P17" s="22"/>
      <c r="Q17" s="68">
        <v>0.09</v>
      </c>
      <c r="R17" s="68">
        <v>154.94029678106065</v>
      </c>
      <c r="S17" s="23"/>
    </row>
    <row r="18" spans="2:19" s="14" customFormat="1" x14ac:dyDescent="0.35">
      <c r="B18" s="22"/>
      <c r="C18" s="11" t="s">
        <v>33</v>
      </c>
      <c r="D18" s="68">
        <v>0.95</v>
      </c>
      <c r="E18" s="23"/>
      <c r="G18" s="22"/>
      <c r="H18" s="78" t="s">
        <v>54</v>
      </c>
      <c r="I18" s="79"/>
      <c r="J18" s="41"/>
      <c r="K18" s="21"/>
      <c r="L18" s="21"/>
      <c r="M18" s="21"/>
      <c r="N18" s="23"/>
      <c r="P18" s="22"/>
      <c r="Q18" s="96">
        <v>0.1</v>
      </c>
      <c r="R18" s="96">
        <v>157.44041072071388</v>
      </c>
      <c r="S18" s="23"/>
    </row>
    <row r="19" spans="2:19" s="14" customFormat="1" x14ac:dyDescent="0.35">
      <c r="B19" s="22"/>
      <c r="C19" s="95" t="s">
        <v>18</v>
      </c>
      <c r="D19" s="96" t="s">
        <v>178</v>
      </c>
      <c r="E19" s="23"/>
      <c r="G19" s="22"/>
      <c r="H19" s="106" t="s">
        <v>52</v>
      </c>
      <c r="I19" s="106">
        <v>3</v>
      </c>
      <c r="J19" s="107"/>
      <c r="K19" s="21"/>
      <c r="L19" s="21"/>
      <c r="M19" s="21"/>
      <c r="N19" s="23"/>
      <c r="P19" s="22"/>
      <c r="Q19" s="68">
        <v>0.11</v>
      </c>
      <c r="R19" s="68">
        <v>159.83381355676016</v>
      </c>
      <c r="S19" s="23"/>
    </row>
    <row r="20" spans="2:19" s="14" customFormat="1" x14ac:dyDescent="0.35">
      <c r="B20" s="22"/>
      <c r="C20" s="21"/>
      <c r="D20" s="40"/>
      <c r="E20" s="23"/>
      <c r="G20" s="22"/>
      <c r="H20" s="51" t="s">
        <v>37</v>
      </c>
      <c r="I20" s="51" t="s">
        <v>38</v>
      </c>
      <c r="J20" s="21"/>
      <c r="K20" s="21"/>
      <c r="L20" s="21"/>
      <c r="M20" s="21"/>
      <c r="N20" s="23"/>
      <c r="P20" s="22"/>
      <c r="Q20" s="96">
        <v>0.12</v>
      </c>
      <c r="R20" s="96">
        <v>162.13185367554257</v>
      </c>
      <c r="S20" s="23"/>
    </row>
    <row r="21" spans="2:19" s="14" customFormat="1" ht="14.4" customHeight="1" x14ac:dyDescent="0.35">
      <c r="B21" s="22"/>
      <c r="C21" s="70" t="s">
        <v>56</v>
      </c>
      <c r="D21" s="41"/>
      <c r="E21" s="23"/>
      <c r="G21" s="22"/>
      <c r="H21" s="101" t="s">
        <v>186</v>
      </c>
      <c r="I21" s="68">
        <v>5.4188154425038999E-2</v>
      </c>
      <c r="J21" s="21"/>
      <c r="K21" s="21"/>
      <c r="L21" s="21"/>
      <c r="M21" s="21"/>
      <c r="N21" s="23"/>
      <c r="P21" s="22"/>
      <c r="Q21" s="68">
        <v>0.13</v>
      </c>
      <c r="R21" s="68">
        <v>164.36224228479753</v>
      </c>
      <c r="S21" s="23"/>
    </row>
    <row r="22" spans="2:19" s="14" customFormat="1" ht="14.4" customHeight="1" x14ac:dyDescent="0.35">
      <c r="B22" s="22"/>
      <c r="C22" s="11" t="s">
        <v>39</v>
      </c>
      <c r="D22" s="68" t="s">
        <v>41</v>
      </c>
      <c r="E22" s="23"/>
      <c r="F22" s="13"/>
      <c r="G22" s="22"/>
      <c r="H22" s="96" t="s">
        <v>197</v>
      </c>
      <c r="I22" s="96">
        <v>3.1289101450602099E-4</v>
      </c>
      <c r="J22" s="21"/>
      <c r="K22" s="21"/>
      <c r="L22" s="21"/>
      <c r="M22" s="21"/>
      <c r="N22" s="23"/>
      <c r="P22" s="22"/>
      <c r="Q22" s="96">
        <v>0.14000000000000001</v>
      </c>
      <c r="R22" s="96">
        <v>166.52471929955951</v>
      </c>
      <c r="S22" s="23"/>
    </row>
    <row r="23" spans="2:19" s="14" customFormat="1" ht="14.4" customHeight="1" x14ac:dyDescent="0.35">
      <c r="B23" s="22"/>
      <c r="C23" s="95" t="s">
        <v>40</v>
      </c>
      <c r="D23" s="96" t="s">
        <v>155</v>
      </c>
      <c r="E23" s="23"/>
      <c r="F23" s="13"/>
      <c r="G23" s="22"/>
      <c r="H23" s="68" t="s">
        <v>198</v>
      </c>
      <c r="I23" s="68">
        <v>2.7026886135391E-7</v>
      </c>
      <c r="J23" s="21"/>
      <c r="K23" s="21"/>
      <c r="L23" s="21"/>
      <c r="M23" s="21"/>
      <c r="N23" s="23"/>
      <c r="P23" s="22"/>
      <c r="Q23" s="68">
        <v>0.15</v>
      </c>
      <c r="R23" s="68">
        <v>168.64378648732676</v>
      </c>
      <c r="S23" s="23"/>
    </row>
    <row r="24" spans="2:19" s="14" customFormat="1" x14ac:dyDescent="0.35">
      <c r="B24" s="22"/>
      <c r="C24" s="11" t="s">
        <v>51</v>
      </c>
      <c r="D24" s="68">
        <v>5</v>
      </c>
      <c r="E24" s="23"/>
      <c r="F24" s="13"/>
      <c r="G24" s="22"/>
      <c r="H24" s="40"/>
      <c r="I24" s="40"/>
      <c r="J24" s="40"/>
      <c r="K24" s="21"/>
      <c r="L24" s="21"/>
      <c r="M24" s="21"/>
      <c r="N24" s="23"/>
      <c r="P24" s="22"/>
      <c r="Q24" s="96">
        <v>0.16</v>
      </c>
      <c r="R24" s="96">
        <v>170.71359220298578</v>
      </c>
      <c r="S24" s="23"/>
    </row>
    <row r="25" spans="2:19" s="14" customFormat="1" x14ac:dyDescent="0.35">
      <c r="B25" s="24"/>
      <c r="C25" s="36"/>
      <c r="D25" s="36"/>
      <c r="E25" s="26"/>
      <c r="F25" s="13"/>
      <c r="G25" s="22"/>
      <c r="H25" s="83" t="s">
        <v>53</v>
      </c>
      <c r="I25" s="83"/>
      <c r="J25" s="41"/>
      <c r="K25" s="41"/>
      <c r="L25" s="41"/>
      <c r="M25" s="41"/>
      <c r="N25" s="23"/>
      <c r="P25" s="22"/>
      <c r="Q25" s="68">
        <v>0.17</v>
      </c>
      <c r="R25" s="68">
        <v>172.7554560912854</v>
      </c>
      <c r="S25" s="23"/>
    </row>
    <row r="26" spans="2:19" s="14" customFormat="1" ht="29" x14ac:dyDescent="0.35">
      <c r="B26" s="45"/>
      <c r="C26" s="47"/>
      <c r="D26" s="47"/>
      <c r="E26" s="47"/>
      <c r="F26" s="13"/>
      <c r="G26" s="22"/>
      <c r="H26" s="42" t="s">
        <v>41</v>
      </c>
      <c r="I26" s="42" t="s">
        <v>47</v>
      </c>
      <c r="J26" s="43" t="s">
        <v>43</v>
      </c>
      <c r="K26" s="43" t="s">
        <v>44</v>
      </c>
      <c r="L26" s="43" t="s">
        <v>45</v>
      </c>
      <c r="M26" s="43" t="s">
        <v>46</v>
      </c>
      <c r="N26" s="23"/>
      <c r="P26" s="22"/>
      <c r="Q26" s="96">
        <v>0.18</v>
      </c>
      <c r="R26" s="96">
        <v>174.77215901921443</v>
      </c>
      <c r="S26" s="23"/>
    </row>
    <row r="27" spans="2:19" s="14" customFormat="1" ht="13.5" customHeight="1" x14ac:dyDescent="0.35">
      <c r="B27" s="13"/>
      <c r="C27" s="35"/>
      <c r="D27" s="35"/>
      <c r="E27" s="35"/>
      <c r="F27" s="13"/>
      <c r="G27" s="22"/>
      <c r="H27" s="68">
        <v>0</v>
      </c>
      <c r="I27" s="68">
        <v>5.4188154425038979E-2</v>
      </c>
      <c r="J27" s="68">
        <v>2.3317162849094273</v>
      </c>
      <c r="K27" s="68">
        <v>2</v>
      </c>
      <c r="L27" s="68">
        <v>43.03</v>
      </c>
      <c r="M27" s="68">
        <v>-0.22337088526894794</v>
      </c>
      <c r="N27" s="34"/>
      <c r="P27" s="22"/>
      <c r="Q27" s="68">
        <v>0.19</v>
      </c>
      <c r="R27" s="68">
        <v>176.7666153593897</v>
      </c>
      <c r="S27" s="23"/>
    </row>
    <row r="28" spans="2:19" s="14" customFormat="1" ht="14.4" customHeight="1" x14ac:dyDescent="0.35">
      <c r="B28" s="13"/>
      <c r="C28" s="35"/>
      <c r="D28" s="35"/>
      <c r="E28" s="35"/>
      <c r="F28" s="13"/>
      <c r="G28" s="22"/>
      <c r="H28" s="96">
        <v>17.2</v>
      </c>
      <c r="I28" s="96">
        <v>5.9339796636927497E-2</v>
      </c>
      <c r="J28" s="96">
        <v>2.4382722438113511</v>
      </c>
      <c r="K28" s="96">
        <v>4</v>
      </c>
      <c r="L28" s="96">
        <v>41.09</v>
      </c>
      <c r="M28" s="96">
        <v>1.0312117341422238</v>
      </c>
      <c r="N28" s="23"/>
      <c r="P28" s="22"/>
      <c r="Q28" s="96">
        <v>0.2</v>
      </c>
      <c r="R28" s="96">
        <v>178.75352560222041</v>
      </c>
      <c r="S28" s="23"/>
    </row>
    <row r="29" spans="2:19" s="14" customFormat="1" ht="14.4" customHeight="1" x14ac:dyDescent="0.35">
      <c r="B29" s="13"/>
      <c r="C29" s="35"/>
      <c r="D29" s="35"/>
      <c r="E29" s="35"/>
      <c r="F29" s="13"/>
      <c r="G29" s="22"/>
      <c r="H29" s="68">
        <v>59.5</v>
      </c>
      <c r="I29" s="68">
        <v>7.2521308745381208E-2</v>
      </c>
      <c r="J29" s="68">
        <v>3.0458949673060109</v>
      </c>
      <c r="K29" s="68">
        <v>1</v>
      </c>
      <c r="L29" s="68">
        <v>42</v>
      </c>
      <c r="M29" s="68">
        <v>-1.2172335163877555</v>
      </c>
      <c r="N29" s="23"/>
      <c r="P29" s="22"/>
      <c r="Q29" s="68">
        <v>0.21</v>
      </c>
      <c r="R29" s="68">
        <v>180.72588128633225</v>
      </c>
      <c r="S29" s="23"/>
    </row>
    <row r="30" spans="2:19" s="14" customFormat="1" ht="12" customHeight="1" x14ac:dyDescent="0.35">
      <c r="B30" s="13"/>
      <c r="C30" s="35"/>
      <c r="D30" s="35"/>
      <c r="E30" s="35"/>
      <c r="F30" s="13"/>
      <c r="G30" s="22"/>
      <c r="H30" s="96">
        <v>177.1</v>
      </c>
      <c r="I30" s="96">
        <v>0.11272600758803977</v>
      </c>
      <c r="J30" s="96">
        <v>5.0501251399441811</v>
      </c>
      <c r="K30" s="96">
        <v>6</v>
      </c>
      <c r="L30" s="96">
        <v>44.8</v>
      </c>
      <c r="M30" s="96">
        <v>0.44873138692033138</v>
      </c>
      <c r="N30" s="23"/>
      <c r="P30" s="22"/>
      <c r="Q30" s="96">
        <v>0.22</v>
      </c>
      <c r="R30" s="96">
        <v>182.69848789535288</v>
      </c>
      <c r="S30" s="23"/>
    </row>
    <row r="31" spans="2:19" s="14" customFormat="1" ht="14" customHeight="1" x14ac:dyDescent="0.35">
      <c r="B31" s="13"/>
      <c r="C31" s="35"/>
      <c r="D31" s="35"/>
      <c r="E31" s="35"/>
      <c r="G31" s="22"/>
      <c r="H31" s="68">
        <v>646.29999999999995</v>
      </c>
      <c r="I31" s="68">
        <v>0.30983555783611982</v>
      </c>
      <c r="J31" s="68">
        <v>13.127732585516396</v>
      </c>
      <c r="K31" s="68">
        <v>13</v>
      </c>
      <c r="L31" s="68">
        <v>42.37</v>
      </c>
      <c r="M31" s="68">
        <v>-4.243562004257994E-2</v>
      </c>
      <c r="N31" s="23"/>
      <c r="P31" s="22"/>
      <c r="Q31" s="68">
        <v>0.23</v>
      </c>
      <c r="R31" s="68">
        <v>184.6843321293756</v>
      </c>
      <c r="S31" s="23"/>
    </row>
    <row r="32" spans="2:19" s="14" customFormat="1" x14ac:dyDescent="0.35">
      <c r="B32" s="13"/>
      <c r="C32" s="13"/>
      <c r="D32" s="13"/>
      <c r="E32" s="13"/>
      <c r="G32" s="22"/>
      <c r="H32" s="40"/>
      <c r="I32" s="40"/>
      <c r="J32" s="40"/>
      <c r="K32" s="40"/>
      <c r="L32" s="40"/>
      <c r="M32" s="40"/>
      <c r="N32" s="23"/>
      <c r="P32" s="22"/>
      <c r="Q32" s="96">
        <v>0.24</v>
      </c>
      <c r="R32" s="96">
        <v>186.67529219105177</v>
      </c>
      <c r="S32" s="23"/>
    </row>
    <row r="33" spans="1:19" s="14" customFormat="1" x14ac:dyDescent="0.35">
      <c r="A33" s="13"/>
      <c r="B33" s="13"/>
      <c r="C33" s="13"/>
      <c r="D33" s="13"/>
      <c r="E33" s="13"/>
      <c r="F33" s="13"/>
      <c r="G33" s="22"/>
      <c r="H33" s="83" t="s">
        <v>111</v>
      </c>
      <c r="I33" s="83"/>
      <c r="J33" s="40"/>
      <c r="K33" s="40"/>
      <c r="L33" s="40"/>
      <c r="M33" s="40"/>
      <c r="N33" s="23"/>
      <c r="P33" s="22"/>
      <c r="Q33" s="68">
        <v>0.25</v>
      </c>
      <c r="R33" s="68">
        <v>188.69181315326355</v>
      </c>
      <c r="S33" s="23"/>
    </row>
    <row r="34" spans="1:19" s="14" customFormat="1" x14ac:dyDescent="0.35">
      <c r="A34" s="13"/>
      <c r="B34" s="13"/>
      <c r="C34" s="13"/>
      <c r="D34" s="13"/>
      <c r="E34" s="13"/>
      <c r="F34" s="13"/>
      <c r="G34" s="22"/>
      <c r="H34" s="108" t="s">
        <v>31</v>
      </c>
      <c r="I34" s="108" t="s">
        <v>90</v>
      </c>
      <c r="J34" s="108" t="s">
        <v>52</v>
      </c>
      <c r="K34" s="108" t="s">
        <v>91</v>
      </c>
      <c r="L34" s="108" t="s">
        <v>92</v>
      </c>
      <c r="M34" s="108" t="s">
        <v>93</v>
      </c>
      <c r="N34" s="23"/>
      <c r="P34" s="22"/>
      <c r="Q34" s="96">
        <v>0.26</v>
      </c>
      <c r="R34" s="96">
        <v>190.73971840565156</v>
      </c>
      <c r="S34" s="23"/>
    </row>
    <row r="35" spans="1:19" s="14" customFormat="1" ht="15" customHeight="1" x14ac:dyDescent="0.55000000000000004">
      <c r="A35" s="13"/>
      <c r="C35" s="13"/>
      <c r="D35" s="82"/>
      <c r="E35" s="82"/>
      <c r="F35" s="13"/>
      <c r="G35" s="22"/>
      <c r="H35" s="68" t="s">
        <v>182</v>
      </c>
      <c r="I35" s="68">
        <v>-69.696674623224837</v>
      </c>
      <c r="J35" s="68">
        <v>5</v>
      </c>
      <c r="K35" s="68" t="s">
        <v>183</v>
      </c>
      <c r="L35" s="68" t="s">
        <v>183</v>
      </c>
      <c r="M35" s="68" t="s">
        <v>183</v>
      </c>
      <c r="N35" s="23"/>
      <c r="P35" s="22"/>
      <c r="Q35" s="68">
        <v>0.27</v>
      </c>
      <c r="R35" s="68">
        <v>192.81490537667202</v>
      </c>
      <c r="S35" s="23"/>
    </row>
    <row r="36" spans="1:19" s="14" customFormat="1" x14ac:dyDescent="0.35">
      <c r="A36" s="13"/>
      <c r="C36" s="13"/>
      <c r="D36" s="13"/>
      <c r="E36" s="27"/>
      <c r="F36" s="13"/>
      <c r="G36" s="22"/>
      <c r="H36" s="96" t="s">
        <v>184</v>
      </c>
      <c r="I36" s="96">
        <v>-71.254555824062606</v>
      </c>
      <c r="J36" s="96">
        <v>3</v>
      </c>
      <c r="K36" s="96">
        <v>3.1157624016755392</v>
      </c>
      <c r="L36" s="96">
        <v>2</v>
      </c>
      <c r="M36" s="96">
        <v>0.21058177934866096</v>
      </c>
      <c r="N36" s="23"/>
      <c r="P36" s="22"/>
      <c r="Q36" s="96">
        <v>0.28000000000000003</v>
      </c>
      <c r="R36" s="96">
        <v>194.95742128602163</v>
      </c>
      <c r="S36" s="23"/>
    </row>
    <row r="37" spans="1:19" s="14" customFormat="1" x14ac:dyDescent="0.35">
      <c r="A37" s="13"/>
      <c r="B37" s="13"/>
      <c r="C37" s="13"/>
      <c r="D37" s="13"/>
      <c r="E37" s="27"/>
      <c r="F37" s="13"/>
      <c r="G37" s="22"/>
      <c r="H37" s="68" t="s">
        <v>185</v>
      </c>
      <c r="I37" s="68">
        <v>-79.065135763056432</v>
      </c>
      <c r="J37" s="68">
        <v>1</v>
      </c>
      <c r="K37" s="68">
        <v>18.73692227966319</v>
      </c>
      <c r="L37" s="68">
        <v>4</v>
      </c>
      <c r="M37" s="68">
        <v>8.8520391772506368E-4</v>
      </c>
      <c r="N37" s="23"/>
      <c r="P37" s="22"/>
      <c r="Q37" s="68">
        <v>0.28999999999999998</v>
      </c>
      <c r="R37" s="68">
        <v>197.15619348187829</v>
      </c>
      <c r="S37" s="23"/>
    </row>
    <row r="38" spans="1:19" s="14" customFormat="1" x14ac:dyDescent="0.35">
      <c r="A38" s="13"/>
      <c r="B38" s="13"/>
      <c r="C38" s="13"/>
      <c r="D38" s="13"/>
      <c r="E38" s="27"/>
      <c r="F38" s="13"/>
      <c r="G38" s="22"/>
      <c r="H38" s="40"/>
      <c r="I38" s="40"/>
      <c r="J38" s="40"/>
      <c r="K38" s="40"/>
      <c r="L38" s="40"/>
      <c r="M38" s="40"/>
      <c r="N38" s="23"/>
      <c r="P38" s="22"/>
      <c r="Q38" s="96">
        <v>0.3</v>
      </c>
      <c r="R38" s="96">
        <v>199.43656359899794</v>
      </c>
      <c r="S38" s="23"/>
    </row>
    <row r="39" spans="1:19" s="14" customFormat="1" x14ac:dyDescent="0.35">
      <c r="A39" s="13"/>
      <c r="B39" s="13"/>
      <c r="C39" s="13"/>
      <c r="D39" s="13"/>
      <c r="E39" s="27"/>
      <c r="F39" s="13"/>
      <c r="G39" s="45"/>
      <c r="H39" s="46"/>
      <c r="I39" s="45"/>
      <c r="J39" s="45"/>
      <c r="K39" s="45"/>
      <c r="L39" s="45"/>
      <c r="M39" s="45"/>
      <c r="N39" s="45"/>
      <c r="P39" s="22"/>
      <c r="Q39" s="68">
        <v>0.31</v>
      </c>
      <c r="R39" s="68">
        <v>201.87644458923361</v>
      </c>
      <c r="S39" s="23"/>
    </row>
    <row r="40" spans="1:19" s="14" customFormat="1" ht="23.5" x14ac:dyDescent="0.55000000000000004">
      <c r="A40" s="13"/>
      <c r="B40" s="13"/>
      <c r="C40" s="13"/>
      <c r="D40" s="13"/>
      <c r="E40" s="13"/>
      <c r="F40" s="13"/>
      <c r="H40" s="29"/>
      <c r="M40" s="13"/>
      <c r="N40" s="13"/>
      <c r="P40" s="22"/>
      <c r="Q40" s="96">
        <v>0.32</v>
      </c>
      <c r="R40" s="96">
        <v>204.41819932880492</v>
      </c>
      <c r="S40" s="23"/>
    </row>
    <row r="41" spans="1:19" s="14" customFormat="1" ht="15" customHeight="1" x14ac:dyDescent="0.35">
      <c r="A41" s="13"/>
      <c r="B41" s="13"/>
      <c r="C41" s="13"/>
      <c r="D41" s="13"/>
      <c r="E41" s="13"/>
      <c r="F41" s="13"/>
      <c r="H41" s="28"/>
      <c r="M41" s="13"/>
      <c r="N41" s="13"/>
      <c r="P41" s="22"/>
      <c r="Q41" s="68">
        <v>0.33</v>
      </c>
      <c r="R41" s="68">
        <v>207.29756405835556</v>
      </c>
      <c r="S41" s="23"/>
    </row>
    <row r="42" spans="1:19" s="14" customFormat="1" ht="23.5" x14ac:dyDescent="0.55000000000000004">
      <c r="A42" s="13"/>
      <c r="B42" s="13"/>
      <c r="C42" s="13"/>
      <c r="D42" s="82"/>
      <c r="E42" s="82"/>
      <c r="F42" s="13"/>
      <c r="H42" s="28"/>
      <c r="I42" s="13"/>
      <c r="J42" s="13"/>
      <c r="K42" s="13"/>
      <c r="L42" s="13"/>
      <c r="M42" s="13"/>
      <c r="N42" s="13"/>
      <c r="P42" s="22"/>
      <c r="Q42" s="96">
        <v>0.34</v>
      </c>
      <c r="R42" s="96">
        <v>210.69872887338019</v>
      </c>
      <c r="S42" s="23"/>
    </row>
    <row r="43" spans="1:19" s="14" customFormat="1" x14ac:dyDescent="0.35">
      <c r="A43" s="13"/>
      <c r="B43" s="13"/>
      <c r="C43" s="13"/>
      <c r="D43" s="13"/>
      <c r="E43" s="27"/>
      <c r="F43" s="13"/>
      <c r="H43" s="30"/>
      <c r="I43" s="13"/>
      <c r="J43" s="13"/>
      <c r="K43" s="13"/>
      <c r="L43" s="13"/>
      <c r="M43" s="13"/>
      <c r="N43" s="13"/>
      <c r="P43" s="22"/>
      <c r="Q43" s="68">
        <v>0.35000000000000003</v>
      </c>
      <c r="R43" s="68">
        <v>214.34165160980126</v>
      </c>
      <c r="S43" s="23"/>
    </row>
    <row r="44" spans="1:19" s="14" customFormat="1" x14ac:dyDescent="0.35">
      <c r="A44" s="13"/>
      <c r="B44" s="13"/>
      <c r="C44" s="13"/>
      <c r="D44" s="13"/>
      <c r="E44" s="27"/>
      <c r="F44" s="13"/>
      <c r="H44" s="28"/>
      <c r="P44" s="22"/>
      <c r="Q44" s="96">
        <v>0.36</v>
      </c>
      <c r="R44" s="96">
        <v>218.12592132586713</v>
      </c>
      <c r="S44" s="23"/>
    </row>
    <row r="45" spans="1:19" s="14" customFormat="1" x14ac:dyDescent="0.3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221.93828587736505</v>
      </c>
      <c r="S45" s="23"/>
    </row>
    <row r="46" spans="1:19" s="14" customFormat="1" x14ac:dyDescent="0.3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225.75328229873381</v>
      </c>
      <c r="S46" s="23"/>
    </row>
    <row r="47" spans="1:19" s="14" customFormat="1" x14ac:dyDescent="0.35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229.55432120321586</v>
      </c>
      <c r="S47" s="23"/>
    </row>
    <row r="48" spans="1:19" s="14" customFormat="1" x14ac:dyDescent="0.35">
      <c r="A48" s="13"/>
      <c r="B48" s="13"/>
      <c r="C48" s="13"/>
      <c r="D48" s="13"/>
      <c r="E48" s="13"/>
      <c r="F48" s="13"/>
      <c r="H48" s="28"/>
      <c r="O48" s="13"/>
      <c r="P48" s="22"/>
      <c r="Q48" s="96">
        <v>0.4</v>
      </c>
      <c r="R48" s="96">
        <v>233.35512213080113</v>
      </c>
      <c r="S48" s="23"/>
    </row>
    <row r="49" spans="1:19" s="14" customFormat="1" x14ac:dyDescent="0.35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237.20612064763409</v>
      </c>
      <c r="S49" s="23"/>
    </row>
    <row r="50" spans="1:19" s="14" customFormat="1" x14ac:dyDescent="0.35">
      <c r="B50" s="13"/>
      <c r="C50" s="13"/>
      <c r="D50" s="13"/>
      <c r="E50" s="13"/>
      <c r="O50" s="13"/>
      <c r="P50" s="22"/>
      <c r="Q50" s="96">
        <v>0.42</v>
      </c>
      <c r="R50" s="96">
        <v>241.08574956738869</v>
      </c>
      <c r="S50" s="23"/>
    </row>
    <row r="51" spans="1:19" s="14" customFormat="1" x14ac:dyDescent="0.35">
      <c r="B51" s="13"/>
      <c r="C51" s="13"/>
      <c r="D51" s="13"/>
      <c r="E51" s="13"/>
      <c r="P51" s="22"/>
      <c r="Q51" s="68">
        <v>0.43</v>
      </c>
      <c r="R51" s="68">
        <v>244.9700854571102</v>
      </c>
      <c r="S51" s="23"/>
    </row>
    <row r="52" spans="1:19" s="14" customFormat="1" x14ac:dyDescent="0.35">
      <c r="B52" s="13"/>
      <c r="P52" s="22"/>
      <c r="Q52" s="96">
        <v>0.44</v>
      </c>
      <c r="R52" s="96">
        <v>248.86595091021087</v>
      </c>
      <c r="S52" s="23"/>
    </row>
    <row r="53" spans="1:19" s="14" customFormat="1" x14ac:dyDescent="0.35">
      <c r="B53" s="13"/>
      <c r="P53" s="22"/>
      <c r="Q53" s="68">
        <v>0.45</v>
      </c>
      <c r="R53" s="68">
        <v>252.77764617988595</v>
      </c>
      <c r="S53" s="23"/>
    </row>
    <row r="54" spans="1:19" s="14" customFormat="1" x14ac:dyDescent="0.35">
      <c r="P54" s="22"/>
      <c r="Q54" s="96">
        <v>0.46</v>
      </c>
      <c r="R54" s="96">
        <v>256.69369752507862</v>
      </c>
      <c r="S54" s="23"/>
    </row>
    <row r="55" spans="1:19" s="14" customFormat="1" x14ac:dyDescent="0.35">
      <c r="P55" s="22"/>
      <c r="Q55" s="68">
        <v>0.47000000000000003</v>
      </c>
      <c r="R55" s="68">
        <v>260.59037649127134</v>
      </c>
      <c r="S55" s="23"/>
    </row>
    <row r="56" spans="1:19" s="14" customFormat="1" x14ac:dyDescent="0.35">
      <c r="P56" s="22"/>
      <c r="Q56" s="96">
        <v>0.48</v>
      </c>
      <c r="R56" s="96">
        <v>264.51744718907037</v>
      </c>
      <c r="S56" s="23"/>
    </row>
    <row r="57" spans="1:19" s="14" customFormat="1" x14ac:dyDescent="0.35">
      <c r="P57" s="22"/>
      <c r="Q57" s="68">
        <v>0.49</v>
      </c>
      <c r="R57" s="68">
        <v>268.52681297127998</v>
      </c>
      <c r="S57" s="23"/>
    </row>
    <row r="58" spans="1:19" s="14" customFormat="1" x14ac:dyDescent="0.35">
      <c r="P58" s="22"/>
      <c r="Q58" s="96">
        <v>0.5</v>
      </c>
      <c r="R58" s="96">
        <v>272.5620456099511</v>
      </c>
      <c r="S58" s="23"/>
    </row>
    <row r="59" spans="1:19" s="14" customFormat="1" x14ac:dyDescent="0.35">
      <c r="P59" s="22"/>
      <c r="Q59" s="68">
        <v>0.51</v>
      </c>
      <c r="R59" s="68">
        <v>276.58598924395699</v>
      </c>
      <c r="S59" s="23"/>
    </row>
    <row r="60" spans="1:19" s="14" customFormat="1" x14ac:dyDescent="0.35">
      <c r="P60" s="22"/>
      <c r="Q60" s="96">
        <v>0.52</v>
      </c>
      <c r="R60" s="96">
        <v>280.6051873854928</v>
      </c>
      <c r="S60" s="23"/>
    </row>
    <row r="61" spans="1:19" s="14" customFormat="1" x14ac:dyDescent="0.35">
      <c r="P61" s="22"/>
      <c r="Q61" s="68">
        <v>0.53</v>
      </c>
      <c r="R61" s="68">
        <v>284.59794826025455</v>
      </c>
      <c r="S61" s="23"/>
    </row>
    <row r="62" spans="1:19" s="14" customFormat="1" x14ac:dyDescent="0.35">
      <c r="P62" s="22"/>
      <c r="Q62" s="96">
        <v>0.54</v>
      </c>
      <c r="R62" s="96">
        <v>288.60144186019056</v>
      </c>
      <c r="S62" s="23"/>
    </row>
    <row r="63" spans="1:19" s="14" customFormat="1" x14ac:dyDescent="0.35">
      <c r="P63" s="22"/>
      <c r="Q63" s="68">
        <v>0.55000000000000004</v>
      </c>
      <c r="R63" s="68">
        <v>292.67804664282954</v>
      </c>
      <c r="S63" s="23"/>
    </row>
    <row r="64" spans="1:19" s="14" customFormat="1" x14ac:dyDescent="0.35">
      <c r="P64" s="22"/>
      <c r="Q64" s="96">
        <v>0.56000000000000005</v>
      </c>
      <c r="R64" s="96">
        <v>296.78637900593566</v>
      </c>
      <c r="S64" s="23"/>
    </row>
    <row r="65" spans="16:19" s="14" customFormat="1" x14ac:dyDescent="0.35">
      <c r="P65" s="22"/>
      <c r="Q65" s="68">
        <v>0.57000000000000006</v>
      </c>
      <c r="R65" s="68">
        <v>300.85626063387735</v>
      </c>
      <c r="S65" s="23"/>
    </row>
    <row r="66" spans="16:19" s="14" customFormat="1" x14ac:dyDescent="0.35">
      <c r="P66" s="22"/>
      <c r="Q66" s="96">
        <v>0.57999999999999996</v>
      </c>
      <c r="R66" s="96">
        <v>304.91279704033633</v>
      </c>
      <c r="S66" s="23"/>
    </row>
    <row r="67" spans="16:19" s="14" customFormat="1" x14ac:dyDescent="0.35">
      <c r="P67" s="22"/>
      <c r="Q67" s="68">
        <v>0.59</v>
      </c>
      <c r="R67" s="68">
        <v>309.01485322356956</v>
      </c>
      <c r="S67" s="23"/>
    </row>
    <row r="68" spans="16:19" s="14" customFormat="1" x14ac:dyDescent="0.35">
      <c r="P68" s="22"/>
      <c r="Q68" s="96">
        <v>0.6</v>
      </c>
      <c r="R68" s="96">
        <v>313.15752792732479</v>
      </c>
      <c r="S68" s="23"/>
    </row>
    <row r="69" spans="16:19" s="14" customFormat="1" x14ac:dyDescent="0.35">
      <c r="P69" s="22"/>
      <c r="Q69" s="68">
        <v>0.61</v>
      </c>
      <c r="R69" s="68">
        <v>317.31544734335574</v>
      </c>
      <c r="S69" s="23"/>
    </row>
    <row r="70" spans="16:19" s="14" customFormat="1" x14ac:dyDescent="0.35">
      <c r="P70" s="22"/>
      <c r="Q70" s="96">
        <v>0.62</v>
      </c>
      <c r="R70" s="96">
        <v>321.4841844310713</v>
      </c>
      <c r="S70" s="23"/>
    </row>
    <row r="71" spans="16:19" s="14" customFormat="1" x14ac:dyDescent="0.35">
      <c r="P71" s="22"/>
      <c r="Q71" s="68">
        <v>0.63</v>
      </c>
      <c r="R71" s="68">
        <v>325.6755367246368</v>
      </c>
      <c r="S71" s="23"/>
    </row>
    <row r="72" spans="16:19" s="14" customFormat="1" x14ac:dyDescent="0.35">
      <c r="P72" s="22"/>
      <c r="Q72" s="96">
        <v>0.64</v>
      </c>
      <c r="R72" s="96">
        <v>329.89254317484733</v>
      </c>
      <c r="S72" s="23"/>
    </row>
    <row r="73" spans="16:19" s="14" customFormat="1" x14ac:dyDescent="0.35">
      <c r="P73" s="22"/>
      <c r="Q73" s="68">
        <v>0.65</v>
      </c>
      <c r="R73" s="68">
        <v>334.13619348870014</v>
      </c>
      <c r="S73" s="23"/>
    </row>
    <row r="74" spans="16:19" s="14" customFormat="1" x14ac:dyDescent="0.35">
      <c r="P74" s="22"/>
      <c r="Q74" s="96">
        <v>0.66</v>
      </c>
      <c r="R74" s="96">
        <v>338.41010926509722</v>
      </c>
      <c r="S74" s="23"/>
    </row>
    <row r="75" spans="16:19" s="14" customFormat="1" x14ac:dyDescent="0.35">
      <c r="P75" s="22"/>
      <c r="Q75" s="68">
        <v>0.67</v>
      </c>
      <c r="R75" s="68">
        <v>342.71386581952493</v>
      </c>
      <c r="S75" s="23"/>
    </row>
    <row r="76" spans="16:19" s="14" customFormat="1" x14ac:dyDescent="0.35">
      <c r="P76" s="22"/>
      <c r="Q76" s="96">
        <v>0.68</v>
      </c>
      <c r="R76" s="96">
        <v>347.05225666189477</v>
      </c>
      <c r="S76" s="23"/>
    </row>
    <row r="77" spans="16:19" s="14" customFormat="1" x14ac:dyDescent="0.35">
      <c r="P77" s="22"/>
      <c r="Q77" s="68">
        <v>0.69000000000000006</v>
      </c>
      <c r="R77" s="68">
        <v>351.42303819102693</v>
      </c>
      <c r="S77" s="23"/>
    </row>
    <row r="78" spans="16:19" s="14" customFormat="1" x14ac:dyDescent="0.35">
      <c r="P78" s="22"/>
      <c r="Q78" s="96">
        <v>0.70000000000000007</v>
      </c>
      <c r="R78" s="96">
        <v>355.83740517202301</v>
      </c>
      <c r="S78" s="23"/>
    </row>
    <row r="79" spans="16:19" s="14" customFormat="1" x14ac:dyDescent="0.35">
      <c r="P79" s="22"/>
      <c r="Q79" s="68">
        <v>0.71</v>
      </c>
      <c r="R79" s="68">
        <v>360.29724209081417</v>
      </c>
      <c r="S79" s="23"/>
    </row>
    <row r="80" spans="16:19" s="14" customFormat="1" x14ac:dyDescent="0.35">
      <c r="P80" s="22"/>
      <c r="Q80" s="96">
        <v>0.72</v>
      </c>
      <c r="R80" s="96">
        <v>364.80686022247176</v>
      </c>
      <c r="S80" s="23"/>
    </row>
    <row r="81" spans="16:19" s="14" customFormat="1" x14ac:dyDescent="0.35">
      <c r="P81" s="22"/>
      <c r="Q81" s="68">
        <v>0.73</v>
      </c>
      <c r="R81" s="68">
        <v>369.37484779886881</v>
      </c>
      <c r="S81" s="23"/>
    </row>
    <row r="82" spans="16:19" s="14" customFormat="1" x14ac:dyDescent="0.35">
      <c r="P82" s="22"/>
      <c r="Q82" s="96">
        <v>0.74</v>
      </c>
      <c r="R82" s="96">
        <v>373.99955287450678</v>
      </c>
      <c r="S82" s="23"/>
    </row>
    <row r="83" spans="16:19" s="14" customFormat="1" x14ac:dyDescent="0.35">
      <c r="P83" s="22"/>
      <c r="Q83" s="68">
        <v>0.75</v>
      </c>
      <c r="R83" s="68">
        <v>378.7006692354077</v>
      </c>
      <c r="S83" s="23"/>
    </row>
    <row r="84" spans="16:19" s="14" customFormat="1" x14ac:dyDescent="0.35">
      <c r="P84" s="22"/>
      <c r="Q84" s="96">
        <v>0.76</v>
      </c>
      <c r="R84" s="96">
        <v>383.47822687539895</v>
      </c>
      <c r="S84" s="23"/>
    </row>
    <row r="85" spans="16:19" s="14" customFormat="1" x14ac:dyDescent="0.35">
      <c r="P85" s="22"/>
      <c r="Q85" s="68">
        <v>0.77</v>
      </c>
      <c r="R85" s="68">
        <v>388.33621347303966</v>
      </c>
      <c r="S85" s="23"/>
    </row>
    <row r="86" spans="16:19" s="14" customFormat="1" x14ac:dyDescent="0.35">
      <c r="P86" s="22"/>
      <c r="Q86" s="96">
        <v>0.78</v>
      </c>
      <c r="R86" s="96">
        <v>393.269245059257</v>
      </c>
      <c r="S86" s="23"/>
    </row>
    <row r="87" spans="16:19" s="14" customFormat="1" x14ac:dyDescent="0.35">
      <c r="P87" s="22"/>
      <c r="Q87" s="68">
        <v>0.79</v>
      </c>
      <c r="R87" s="68">
        <v>398.29363838160111</v>
      </c>
      <c r="S87" s="23"/>
    </row>
    <row r="88" spans="16:19" s="14" customFormat="1" x14ac:dyDescent="0.35">
      <c r="P88" s="22"/>
      <c r="Q88" s="96">
        <v>0.8</v>
      </c>
      <c r="R88" s="96">
        <v>403.47310101147531</v>
      </c>
      <c r="S88" s="23"/>
    </row>
    <row r="89" spans="16:19" s="14" customFormat="1" x14ac:dyDescent="0.35">
      <c r="P89" s="22"/>
      <c r="Q89" s="68">
        <v>0.81</v>
      </c>
      <c r="R89" s="68">
        <v>408.79380209361557</v>
      </c>
      <c r="S89" s="23"/>
    </row>
    <row r="90" spans="16:19" s="14" customFormat="1" x14ac:dyDescent="0.35">
      <c r="P90" s="22"/>
      <c r="Q90" s="96">
        <v>0.82000000000000006</v>
      </c>
      <c r="R90" s="96">
        <v>414.04777277579774</v>
      </c>
      <c r="S90" s="23"/>
    </row>
    <row r="91" spans="16:19" s="14" customFormat="1" x14ac:dyDescent="0.35">
      <c r="P91" s="22"/>
      <c r="Q91" s="68">
        <v>0.83000000000000007</v>
      </c>
      <c r="R91" s="68">
        <v>419.18517931156782</v>
      </c>
      <c r="S91" s="23"/>
    </row>
    <row r="92" spans="16:19" s="14" customFormat="1" x14ac:dyDescent="0.35">
      <c r="P92" s="22"/>
      <c r="Q92" s="96">
        <v>0.84</v>
      </c>
      <c r="R92" s="96">
        <v>424.36906960866105</v>
      </c>
      <c r="S92" s="23"/>
    </row>
    <row r="93" spans="16:19" s="14" customFormat="1" x14ac:dyDescent="0.35">
      <c r="P93" s="22"/>
      <c r="Q93" s="68">
        <v>0.85</v>
      </c>
      <c r="R93" s="68">
        <v>429.64417785616234</v>
      </c>
      <c r="S93" s="23"/>
    </row>
    <row r="94" spans="16:19" s="14" customFormat="1" x14ac:dyDescent="0.35">
      <c r="P94" s="22"/>
      <c r="Q94" s="96">
        <v>0.86</v>
      </c>
      <c r="R94" s="96">
        <v>435.04307445242944</v>
      </c>
      <c r="S94" s="23"/>
    </row>
    <row r="95" spans="16:19" s="14" customFormat="1" x14ac:dyDescent="0.35">
      <c r="P95" s="22"/>
      <c r="Q95" s="68">
        <v>0.87</v>
      </c>
      <c r="R95" s="68">
        <v>440.71108537628675</v>
      </c>
      <c r="S95" s="23"/>
    </row>
    <row r="96" spans="16:19" s="14" customFormat="1" x14ac:dyDescent="0.35">
      <c r="P96" s="22"/>
      <c r="Q96" s="96">
        <v>0.88</v>
      </c>
      <c r="R96" s="96">
        <v>446.62232918529941</v>
      </c>
      <c r="S96" s="23"/>
    </row>
    <row r="97" spans="16:19" s="14" customFormat="1" x14ac:dyDescent="0.35">
      <c r="P97" s="22"/>
      <c r="Q97" s="68">
        <v>0.89</v>
      </c>
      <c r="R97" s="68">
        <v>452.96475432350786</v>
      </c>
      <c r="S97" s="23"/>
    </row>
    <row r="98" spans="16:19" s="14" customFormat="1" x14ac:dyDescent="0.35">
      <c r="P98" s="22"/>
      <c r="Q98" s="96">
        <v>0.9</v>
      </c>
      <c r="R98" s="96">
        <v>459.7219385359254</v>
      </c>
      <c r="S98" s="23"/>
    </row>
    <row r="99" spans="16:19" s="14" customFormat="1" x14ac:dyDescent="0.35">
      <c r="P99" s="22"/>
      <c r="Q99" s="68">
        <v>0.91</v>
      </c>
      <c r="R99" s="68">
        <v>467.14664879353745</v>
      </c>
      <c r="S99" s="23"/>
    </row>
    <row r="100" spans="16:19" s="14" customFormat="1" x14ac:dyDescent="0.35">
      <c r="P100" s="22"/>
      <c r="Q100" s="96">
        <v>0.92</v>
      </c>
      <c r="R100" s="96">
        <v>475.27778522736605</v>
      </c>
      <c r="S100" s="23"/>
    </row>
    <row r="101" spans="16:19" s="14" customFormat="1" x14ac:dyDescent="0.35">
      <c r="P101" s="22"/>
      <c r="Q101" s="68">
        <v>0.93</v>
      </c>
      <c r="R101" s="68">
        <v>484.48875536213671</v>
      </c>
      <c r="S101" s="23"/>
    </row>
    <row r="102" spans="16:19" s="14" customFormat="1" x14ac:dyDescent="0.35">
      <c r="P102" s="22"/>
      <c r="Q102" s="96">
        <v>0.94000000000000006</v>
      </c>
      <c r="R102" s="96">
        <v>495.08825108398702</v>
      </c>
      <c r="S102" s="23"/>
    </row>
    <row r="103" spans="16:19" s="14" customFormat="1" x14ac:dyDescent="0.35">
      <c r="P103" s="22"/>
      <c r="Q103" s="68">
        <v>0.95000000000000007</v>
      </c>
      <c r="R103" s="68">
        <v>507.58648179950188</v>
      </c>
      <c r="S103" s="23"/>
    </row>
    <row r="104" spans="16:19" s="14" customFormat="1" x14ac:dyDescent="0.35">
      <c r="P104" s="22"/>
      <c r="Q104" s="96">
        <v>0.96</v>
      </c>
      <c r="R104" s="96">
        <v>523.02722782052945</v>
      </c>
      <c r="S104" s="23"/>
    </row>
    <row r="105" spans="16:19" s="14" customFormat="1" x14ac:dyDescent="0.35">
      <c r="P105" s="22"/>
      <c r="Q105" s="68">
        <v>0.97</v>
      </c>
      <c r="R105" s="68">
        <v>543.29399847515049</v>
      </c>
      <c r="S105" s="23"/>
    </row>
    <row r="106" spans="16:19" s="14" customFormat="1" x14ac:dyDescent="0.35">
      <c r="P106" s="22"/>
      <c r="Q106" s="96">
        <v>0.98</v>
      </c>
      <c r="R106" s="96">
        <v>572.82695025367241</v>
      </c>
      <c r="S106" s="23"/>
    </row>
    <row r="107" spans="16:19" s="14" customFormat="1" x14ac:dyDescent="0.35">
      <c r="P107" s="22"/>
      <c r="Q107" s="68">
        <v>0.99</v>
      </c>
      <c r="R107" s="68">
        <v>627.19853118390949</v>
      </c>
      <c r="S107" s="23"/>
    </row>
    <row r="108" spans="16:19" s="14" customFormat="1" x14ac:dyDescent="0.35">
      <c r="P108" s="24"/>
      <c r="Q108" s="25"/>
      <c r="R108" s="25"/>
      <c r="S108" s="26"/>
    </row>
    <row r="109" spans="16:19" s="14" customFormat="1" x14ac:dyDescent="0.35"/>
    <row r="110" spans="16:19" s="14" customFormat="1" x14ac:dyDescent="0.35"/>
    <row r="111" spans="16:19" s="14" customFormat="1" x14ac:dyDescent="0.35"/>
    <row r="112" spans="16:19" s="14" customFormat="1" x14ac:dyDescent="0.35"/>
    <row r="113" s="14" customFormat="1" x14ac:dyDescent="0.35"/>
    <row r="114" s="14" customFormat="1" x14ac:dyDescent="0.35"/>
    <row r="115" s="14" customFormat="1" x14ac:dyDescent="0.35"/>
    <row r="116" s="14" customFormat="1" x14ac:dyDescent="0.35"/>
    <row r="117" s="14" customFormat="1" x14ac:dyDescent="0.35"/>
    <row r="118" s="14" customFormat="1" x14ac:dyDescent="0.35"/>
    <row r="119" s="14" customFormat="1" x14ac:dyDescent="0.35"/>
    <row r="120" s="14" customFormat="1" x14ac:dyDescent="0.35"/>
    <row r="121" s="14" customFormat="1" x14ac:dyDescent="0.35"/>
    <row r="122" s="14" customFormat="1" x14ac:dyDescent="0.35"/>
    <row r="123" s="14" customFormat="1" x14ac:dyDescent="0.35"/>
    <row r="124" s="14" customFormat="1" x14ac:dyDescent="0.35"/>
    <row r="125" s="14" customFormat="1" x14ac:dyDescent="0.35"/>
    <row r="126" s="14" customFormat="1" x14ac:dyDescent="0.35"/>
    <row r="127" s="14" customFormat="1" x14ac:dyDescent="0.35"/>
    <row r="128" s="14" customFormat="1" x14ac:dyDescent="0.35"/>
    <row r="129" spans="18:18" s="14" customFormat="1" x14ac:dyDescent="0.35"/>
    <row r="130" spans="18:18" s="14" customFormat="1" x14ac:dyDescent="0.35"/>
    <row r="131" spans="18:18" s="14" customFormat="1" x14ac:dyDescent="0.35">
      <c r="R131" s="19"/>
    </row>
    <row r="132" spans="18:18" s="14" customFormat="1" x14ac:dyDescent="0.35"/>
    <row r="133" spans="18:18" s="14" customFormat="1" x14ac:dyDescent="0.35"/>
    <row r="134" spans="18:18" s="14" customFormat="1" x14ac:dyDescent="0.35"/>
    <row r="135" spans="18:18" s="14" customFormat="1" x14ac:dyDescent="0.35"/>
    <row r="136" spans="18:18" s="14" customFormat="1" x14ac:dyDescent="0.35"/>
    <row r="137" spans="18:18" s="14" customFormat="1" x14ac:dyDescent="0.35"/>
    <row r="138" spans="18:18" s="14" customFormat="1" x14ac:dyDescent="0.35"/>
    <row r="139" spans="18:18" s="14" customFormat="1" x14ac:dyDescent="0.35"/>
    <row r="140" spans="18:18" s="14" customFormat="1" x14ac:dyDescent="0.35"/>
    <row r="141" spans="18:18" s="14" customFormat="1" x14ac:dyDescent="0.35"/>
    <row r="142" spans="18:18" s="14" customFormat="1" x14ac:dyDescent="0.35"/>
    <row r="143" spans="18:18" s="14" customFormat="1" x14ac:dyDescent="0.35"/>
    <row r="144" spans="18:18" s="14" customFormat="1" x14ac:dyDescent="0.35"/>
    <row r="145" s="14" customFormat="1" x14ac:dyDescent="0.35"/>
    <row r="146" s="14" customFormat="1" x14ac:dyDescent="0.35"/>
    <row r="147" s="14" customFormat="1" x14ac:dyDescent="0.35"/>
    <row r="148" s="14" customFormat="1" x14ac:dyDescent="0.35"/>
    <row r="149" s="14" customFormat="1" x14ac:dyDescent="0.35"/>
    <row r="150" s="14" customFormat="1" x14ac:dyDescent="0.35"/>
    <row r="151" s="14" customFormat="1" x14ac:dyDescent="0.35"/>
    <row r="152" s="14" customFormat="1" x14ac:dyDescent="0.35"/>
    <row r="153" s="14" customFormat="1" x14ac:dyDescent="0.35"/>
    <row r="154" s="14" customFormat="1" x14ac:dyDescent="0.35"/>
    <row r="155" s="14" customFormat="1" x14ac:dyDescent="0.35"/>
    <row r="156" s="14" customFormat="1" x14ac:dyDescent="0.35"/>
    <row r="157" s="14" customFormat="1" x14ac:dyDescent="0.35"/>
    <row r="158" s="14" customFormat="1" x14ac:dyDescent="0.35"/>
    <row r="159" s="14" customFormat="1" x14ac:dyDescent="0.35"/>
    <row r="160" s="14" customFormat="1" x14ac:dyDescent="0.35"/>
    <row r="161" s="14" customFormat="1" x14ac:dyDescent="0.35"/>
    <row r="162" s="14" customFormat="1" x14ac:dyDescent="0.35"/>
    <row r="163" s="14" customFormat="1" x14ac:dyDescent="0.35"/>
    <row r="164" s="14" customFormat="1" x14ac:dyDescent="0.35"/>
    <row r="165" s="14" customFormat="1" x14ac:dyDescent="0.35"/>
    <row r="166" s="14" customFormat="1" x14ac:dyDescent="0.35"/>
    <row r="167" s="14" customFormat="1" x14ac:dyDescent="0.35"/>
    <row r="168" s="14" customFormat="1" x14ac:dyDescent="0.35"/>
    <row r="169" s="14" customFormat="1" x14ac:dyDescent="0.35"/>
    <row r="170" s="14" customFormat="1" x14ac:dyDescent="0.35"/>
    <row r="171" s="14" customFormat="1" x14ac:dyDescent="0.35"/>
    <row r="172" s="14" customFormat="1" x14ac:dyDescent="0.35"/>
    <row r="173" s="14" customFormat="1" x14ac:dyDescent="0.35"/>
    <row r="174" s="14" customFormat="1" x14ac:dyDescent="0.35"/>
    <row r="175" s="14" customFormat="1" x14ac:dyDescent="0.35"/>
    <row r="176" s="14" customFormat="1" x14ac:dyDescent="0.35"/>
    <row r="177" s="14" customFormat="1" x14ac:dyDescent="0.35"/>
    <row r="178" s="14" customFormat="1" x14ac:dyDescent="0.35"/>
    <row r="179" s="14" customFormat="1" x14ac:dyDescent="0.35"/>
    <row r="180" s="14" customFormat="1" x14ac:dyDescent="0.35"/>
    <row r="181" s="14" customFormat="1" x14ac:dyDescent="0.35"/>
    <row r="182" s="14" customFormat="1" x14ac:dyDescent="0.35"/>
    <row r="183" s="14" customFormat="1" x14ac:dyDescent="0.35"/>
    <row r="184" s="14" customFormat="1" x14ac:dyDescent="0.35"/>
    <row r="185" s="14" customFormat="1" x14ac:dyDescent="0.35"/>
    <row r="186" s="14" customFormat="1" x14ac:dyDescent="0.35"/>
    <row r="187" s="14" customFormat="1" x14ac:dyDescent="0.35"/>
    <row r="188" s="14" customFormat="1" x14ac:dyDescent="0.35"/>
    <row r="189" s="14" customFormat="1" x14ac:dyDescent="0.35"/>
    <row r="190" s="14" customFormat="1" x14ac:dyDescent="0.35"/>
    <row r="191" s="14" customFormat="1" x14ac:dyDescent="0.35"/>
    <row r="192" s="14" customFormat="1" x14ac:dyDescent="0.35"/>
    <row r="193" s="14" customFormat="1" x14ac:dyDescent="0.35"/>
    <row r="194" s="14" customFormat="1" x14ac:dyDescent="0.35"/>
    <row r="195" s="14" customFormat="1" x14ac:dyDescent="0.35"/>
    <row r="196" s="14" customFormat="1" x14ac:dyDescent="0.35"/>
    <row r="197" s="14" customFormat="1" x14ac:dyDescent="0.35"/>
    <row r="198" s="14" customFormat="1" x14ac:dyDescent="0.35"/>
    <row r="199" s="14" customFormat="1" x14ac:dyDescent="0.35"/>
    <row r="200" s="14" customFormat="1" x14ac:dyDescent="0.35"/>
    <row r="201" s="14" customFormat="1" x14ac:dyDescent="0.35"/>
    <row r="202" s="14" customFormat="1" x14ac:dyDescent="0.35"/>
    <row r="203" s="14" customFormat="1" x14ac:dyDescent="0.35"/>
    <row r="204" s="14" customFormat="1" x14ac:dyDescent="0.35"/>
    <row r="205" s="14" customFormat="1" x14ac:dyDescent="0.35"/>
    <row r="206" s="14" customFormat="1" x14ac:dyDescent="0.35"/>
    <row r="207" s="14" customFormat="1" x14ac:dyDescent="0.35"/>
    <row r="208" s="14" customFormat="1" x14ac:dyDescent="0.35"/>
    <row r="209" spans="2:19" s="14" customFormat="1" x14ac:dyDescent="0.35"/>
    <row r="210" spans="2:19" s="14" customFormat="1" x14ac:dyDescent="0.35"/>
    <row r="211" spans="2:19" s="14" customFormat="1" x14ac:dyDescent="0.35"/>
    <row r="212" spans="2:19" s="14" customFormat="1" x14ac:dyDescent="0.35"/>
    <row r="213" spans="2:19" s="14" customFormat="1" x14ac:dyDescent="0.35"/>
    <row r="214" spans="2:19" s="14" customFormat="1" x14ac:dyDescent="0.35"/>
    <row r="215" spans="2:19" s="14" customFormat="1" x14ac:dyDescent="0.35"/>
    <row r="216" spans="2:19" s="14" customFormat="1" x14ac:dyDescent="0.35"/>
    <row r="217" spans="2:19" s="14" customFormat="1" x14ac:dyDescent="0.35"/>
    <row r="218" spans="2:19" s="14" customFormat="1" x14ac:dyDescent="0.35"/>
    <row r="219" spans="2:19" s="14" customFormat="1" x14ac:dyDescent="0.35"/>
    <row r="220" spans="2:19" s="14" customFormat="1" x14ac:dyDescent="0.35"/>
    <row r="221" spans="2:19" s="14" customFormat="1" x14ac:dyDescent="0.35"/>
    <row r="222" spans="2:19" s="14" customFormat="1" x14ac:dyDescent="0.35"/>
    <row r="223" spans="2:19" x14ac:dyDescent="0.3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3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3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35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35"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</row>
    <row r="228" spans="2:19" x14ac:dyDescent="0.35">
      <c r="G228" s="14"/>
      <c r="H228" s="14"/>
      <c r="O228" s="14"/>
      <c r="P228" s="14"/>
      <c r="Q228" s="14"/>
      <c r="R228" s="14"/>
      <c r="S228" s="14"/>
    </row>
    <row r="229" spans="2:19" x14ac:dyDescent="0.35">
      <c r="G229" s="14"/>
      <c r="H229" s="14"/>
      <c r="O229" s="14"/>
      <c r="P229" s="14"/>
      <c r="Q229" s="14"/>
      <c r="R229" s="14"/>
      <c r="S229" s="14"/>
    </row>
    <row r="230" spans="2:19" x14ac:dyDescent="0.35">
      <c r="G230" s="14"/>
      <c r="O230" s="14"/>
      <c r="P230" s="14"/>
      <c r="Q230" s="14"/>
      <c r="R230" s="14"/>
      <c r="S230" s="14"/>
    </row>
    <row r="231" spans="2:19" x14ac:dyDescent="0.35">
      <c r="G231" s="14"/>
      <c r="O231" s="14"/>
      <c r="P231" s="14"/>
      <c r="Q231" s="14"/>
      <c r="R231" s="14"/>
      <c r="S231" s="14"/>
    </row>
    <row r="232" spans="2:19" x14ac:dyDescent="0.35">
      <c r="G232" s="14"/>
      <c r="O232" s="14"/>
      <c r="P232" s="14"/>
      <c r="Q232" s="14"/>
      <c r="R232" s="14"/>
      <c r="S232" s="14"/>
    </row>
    <row r="233" spans="2:19" x14ac:dyDescent="0.35">
      <c r="O233" s="14"/>
      <c r="P233" s="14"/>
      <c r="Q233" s="14"/>
      <c r="R233" s="14"/>
      <c r="S233" s="14"/>
    </row>
    <row r="234" spans="2:19" x14ac:dyDescent="0.35">
      <c r="O234" s="14"/>
      <c r="P234" s="14"/>
      <c r="Q234" s="14"/>
      <c r="R234" s="14"/>
      <c r="S234" s="14"/>
    </row>
    <row r="235" spans="2:19" x14ac:dyDescent="0.35">
      <c r="P235" s="14"/>
      <c r="Q235" s="14"/>
      <c r="R235" s="14"/>
      <c r="S235" s="14"/>
    </row>
    <row r="236" spans="2:19" x14ac:dyDescent="0.35">
      <c r="P236" s="14"/>
      <c r="Q236" s="14"/>
      <c r="R236" s="14"/>
      <c r="S236" s="14"/>
    </row>
    <row r="237" spans="2:19" x14ac:dyDescent="0.35">
      <c r="P237" s="14"/>
      <c r="Q237" s="14"/>
      <c r="R237" s="14"/>
      <c r="S237" s="14"/>
    </row>
    <row r="238" spans="2:19" x14ac:dyDescent="0.35">
      <c r="P238" s="14"/>
      <c r="Q238" s="14"/>
      <c r="R238" s="14"/>
      <c r="S238" s="14"/>
    </row>
    <row r="239" spans="2:19" x14ac:dyDescent="0.35">
      <c r="P239" s="14"/>
      <c r="Q239" s="14"/>
      <c r="R239" s="14"/>
      <c r="S239" s="14"/>
    </row>
    <row r="240" spans="2:19" x14ac:dyDescent="0.35">
      <c r="P240" s="14"/>
      <c r="Q240" s="14"/>
      <c r="R240" s="14"/>
      <c r="S240" s="14"/>
    </row>
    <row r="241" spans="16:19" x14ac:dyDescent="0.35">
      <c r="P241" s="14"/>
      <c r="Q241" s="14"/>
      <c r="R241" s="14"/>
      <c r="S241" s="14"/>
    </row>
    <row r="242" spans="16:19" x14ac:dyDescent="0.35">
      <c r="P242" s="14"/>
      <c r="Q242" s="14"/>
      <c r="R242" s="14"/>
      <c r="S242" s="14"/>
    </row>
    <row r="243" spans="16:19" x14ac:dyDescent="0.35">
      <c r="P243" s="14"/>
      <c r="Q243" s="14"/>
      <c r="R243" s="14"/>
      <c r="S243" s="14"/>
    </row>
    <row r="244" spans="16:19" x14ac:dyDescent="0.35">
      <c r="P244" s="14"/>
      <c r="Q244" s="14"/>
      <c r="R244" s="14"/>
      <c r="S244" s="14"/>
    </row>
    <row r="245" spans="16:19" x14ac:dyDescent="0.35">
      <c r="P245" s="14"/>
      <c r="Q245" s="14"/>
      <c r="R245" s="14"/>
      <c r="S245" s="14"/>
    </row>
    <row r="246" spans="16:19" x14ac:dyDescent="0.35">
      <c r="P246" s="14"/>
      <c r="Q246" s="14"/>
      <c r="R246" s="14"/>
      <c r="S246" s="14"/>
    </row>
    <row r="247" spans="16:19" x14ac:dyDescent="0.35">
      <c r="P247" s="14"/>
      <c r="Q247" s="14"/>
      <c r="R247" s="14"/>
      <c r="S247" s="14"/>
    </row>
    <row r="248" spans="16:19" x14ac:dyDescent="0.35">
      <c r="P248" s="14"/>
      <c r="Q248" s="14"/>
      <c r="R248" s="14"/>
      <c r="S248" s="14"/>
    </row>
    <row r="249" spans="16:19" x14ac:dyDescent="0.35">
      <c r="P249" s="14"/>
      <c r="Q249" s="14"/>
      <c r="R249" s="14"/>
      <c r="S249" s="14"/>
    </row>
    <row r="250" spans="16:19" x14ac:dyDescent="0.35">
      <c r="P250" s="14"/>
      <c r="Q250" s="14"/>
      <c r="R250" s="14"/>
      <c r="S250" s="14"/>
    </row>
    <row r="251" spans="16:19" x14ac:dyDescent="0.35">
      <c r="P251" s="14"/>
      <c r="Q251" s="14"/>
      <c r="R251" s="14"/>
      <c r="S251" s="14"/>
    </row>
    <row r="252" spans="16:19" x14ac:dyDescent="0.35">
      <c r="P252" s="14"/>
      <c r="Q252" s="14"/>
      <c r="R252" s="14"/>
      <c r="S252" s="14"/>
    </row>
    <row r="253" spans="16:19" x14ac:dyDescent="0.35">
      <c r="P253" s="14"/>
      <c r="Q253" s="14"/>
      <c r="R253" s="14"/>
      <c r="S253" s="14"/>
    </row>
    <row r="254" spans="16:19" x14ac:dyDescent="0.35">
      <c r="P254" s="14"/>
      <c r="Q254" s="14"/>
      <c r="R254" s="14"/>
      <c r="S254" s="14"/>
    </row>
    <row r="255" spans="16:19" x14ac:dyDescent="0.35">
      <c r="P255" s="14"/>
      <c r="Q255" s="14"/>
      <c r="R255" s="14"/>
      <c r="S255" s="14"/>
    </row>
    <row r="256" spans="16:19" x14ac:dyDescent="0.35">
      <c r="P256" s="14"/>
      <c r="Q256" s="14"/>
      <c r="R256" s="14"/>
      <c r="S256" s="14"/>
    </row>
    <row r="257" spans="16:19" x14ac:dyDescent="0.35">
      <c r="P257" s="14"/>
      <c r="Q257" s="14"/>
      <c r="R257" s="14"/>
      <c r="S257" s="14"/>
    </row>
    <row r="258" spans="16:19" x14ac:dyDescent="0.35">
      <c r="P258" s="14"/>
      <c r="Q258" s="14"/>
      <c r="R258" s="14"/>
      <c r="S258" s="14"/>
    </row>
    <row r="259" spans="16:19" x14ac:dyDescent="0.35">
      <c r="P259" s="14"/>
      <c r="Q259" s="14"/>
      <c r="R259" s="14"/>
      <c r="S259" s="14"/>
    </row>
    <row r="260" spans="16:19" x14ac:dyDescent="0.35">
      <c r="P260" s="14"/>
      <c r="Q260" s="14"/>
      <c r="R260" s="14"/>
      <c r="S260" s="14"/>
    </row>
    <row r="261" spans="16:19" x14ac:dyDescent="0.35">
      <c r="P261" s="14"/>
      <c r="Q261" s="14"/>
      <c r="R261" s="14"/>
      <c r="S261" s="14"/>
    </row>
    <row r="262" spans="16:19" x14ac:dyDescent="0.35">
      <c r="P262" s="14"/>
      <c r="Q262" s="14"/>
      <c r="R262" s="14"/>
      <c r="S262" s="14"/>
    </row>
    <row r="263" spans="16:19" x14ac:dyDescent="0.35">
      <c r="P263" s="14"/>
      <c r="Q263" s="14"/>
      <c r="R263" s="14"/>
      <c r="S263" s="14"/>
    </row>
    <row r="264" spans="16:19" x14ac:dyDescent="0.35">
      <c r="P264" s="14"/>
      <c r="Q264" s="14"/>
      <c r="R264" s="14"/>
      <c r="S264" s="14"/>
    </row>
    <row r="265" spans="16:19" x14ac:dyDescent="0.35">
      <c r="P265" s="14"/>
      <c r="Q265" s="14"/>
      <c r="R265" s="14"/>
      <c r="S265" s="14"/>
    </row>
    <row r="266" spans="16:19" x14ac:dyDescent="0.35">
      <c r="P266" s="14"/>
      <c r="Q266" s="14"/>
      <c r="R266" s="14"/>
      <c r="S266" s="14"/>
    </row>
    <row r="267" spans="16:19" x14ac:dyDescent="0.35">
      <c r="P267" s="14"/>
      <c r="Q267" s="14"/>
      <c r="R267" s="14"/>
      <c r="S267" s="14"/>
    </row>
    <row r="268" spans="16:19" x14ac:dyDescent="0.35">
      <c r="P268" s="14"/>
      <c r="Q268" s="14"/>
      <c r="R268" s="14"/>
      <c r="S268" s="14"/>
    </row>
    <row r="269" spans="16:19" x14ac:dyDescent="0.35">
      <c r="P269" s="14"/>
      <c r="Q269" s="14"/>
      <c r="R269" s="14"/>
      <c r="S269" s="14"/>
    </row>
    <row r="270" spans="16:19" x14ac:dyDescent="0.35">
      <c r="P270" s="14"/>
      <c r="Q270" s="14"/>
      <c r="R270" s="14"/>
      <c r="S270" s="14"/>
    </row>
    <row r="271" spans="16:19" x14ac:dyDescent="0.35">
      <c r="P271" s="14"/>
      <c r="Q271" s="14"/>
      <c r="R271" s="14"/>
      <c r="S271" s="14"/>
    </row>
    <row r="272" spans="16:19" x14ac:dyDescent="0.35">
      <c r="P272" s="14"/>
      <c r="Q272" s="14"/>
      <c r="R272" s="14"/>
      <c r="S272" s="14"/>
    </row>
    <row r="273" spans="16:19" x14ac:dyDescent="0.35">
      <c r="P273" s="14"/>
      <c r="Q273" s="14"/>
      <c r="R273" s="14"/>
      <c r="S273" s="14"/>
    </row>
    <row r="274" spans="16:19" x14ac:dyDescent="0.35">
      <c r="P274" s="14"/>
      <c r="Q274" s="14"/>
      <c r="R274" s="14"/>
      <c r="S274" s="14"/>
    </row>
    <row r="275" spans="16:19" x14ac:dyDescent="0.35">
      <c r="P275" s="14"/>
      <c r="Q275" s="14"/>
      <c r="R275" s="14"/>
      <c r="S275" s="14"/>
    </row>
    <row r="276" spans="16:19" x14ac:dyDescent="0.35">
      <c r="P276" s="14"/>
      <c r="Q276" s="14"/>
      <c r="R276" s="14"/>
      <c r="S276" s="14"/>
    </row>
    <row r="277" spans="16:19" x14ac:dyDescent="0.35">
      <c r="P277" s="14"/>
      <c r="Q277" s="14"/>
      <c r="R277" s="14"/>
      <c r="S277" s="14"/>
    </row>
    <row r="278" spans="16:19" x14ac:dyDescent="0.35">
      <c r="P278" s="14"/>
      <c r="Q278" s="14"/>
      <c r="R278" s="14"/>
      <c r="S278" s="14"/>
    </row>
    <row r="279" spans="16:19" x14ac:dyDescent="0.35">
      <c r="P279" s="14"/>
      <c r="Q279" s="14"/>
      <c r="R279" s="14"/>
      <c r="S279" s="14"/>
    </row>
    <row r="280" spans="16:19" x14ac:dyDescent="0.35">
      <c r="P280" s="14"/>
      <c r="Q280" s="14"/>
      <c r="R280" s="14"/>
      <c r="S280" s="14"/>
    </row>
    <row r="281" spans="16:19" x14ac:dyDescent="0.35">
      <c r="P281" s="14"/>
      <c r="Q281" s="14"/>
      <c r="R281" s="14"/>
      <c r="S281" s="14"/>
    </row>
    <row r="282" spans="16:19" x14ac:dyDescent="0.35">
      <c r="P282" s="14"/>
      <c r="Q282" s="14"/>
      <c r="R282" s="14"/>
      <c r="S282" s="14"/>
    </row>
    <row r="283" spans="16:19" x14ac:dyDescent="0.35">
      <c r="P283" s="14"/>
      <c r="Q283" s="14"/>
      <c r="R283" s="14"/>
      <c r="S283" s="14"/>
    </row>
    <row r="284" spans="16:19" x14ac:dyDescent="0.35">
      <c r="P284" s="14"/>
      <c r="Q284" s="14"/>
      <c r="R284" s="14"/>
      <c r="S284" s="14"/>
    </row>
    <row r="285" spans="16:19" x14ac:dyDescent="0.35">
      <c r="P285" s="14"/>
      <c r="Q285" s="14"/>
      <c r="R285" s="14"/>
      <c r="S285" s="14"/>
    </row>
    <row r="286" spans="16:19" x14ac:dyDescent="0.35">
      <c r="P286" s="14"/>
      <c r="Q286" s="14"/>
      <c r="R286" s="14"/>
      <c r="S286" s="14"/>
    </row>
    <row r="287" spans="16:19" x14ac:dyDescent="0.35">
      <c r="P287" s="14"/>
      <c r="Q287" s="14"/>
      <c r="R287" s="14"/>
      <c r="S287" s="14"/>
    </row>
    <row r="288" spans="16:19" x14ac:dyDescent="0.35">
      <c r="P288" s="14"/>
      <c r="Q288" s="14"/>
      <c r="R288" s="14"/>
      <c r="S288" s="14"/>
    </row>
    <row r="289" spans="16:19" x14ac:dyDescent="0.35">
      <c r="P289" s="14"/>
      <c r="Q289" s="14"/>
      <c r="R289" s="14"/>
      <c r="S289" s="14"/>
    </row>
    <row r="290" spans="16:19" x14ac:dyDescent="0.35">
      <c r="P290" s="14"/>
      <c r="Q290" s="14"/>
      <c r="R290" s="14"/>
      <c r="S290" s="14"/>
    </row>
    <row r="291" spans="16:19" x14ac:dyDescent="0.35">
      <c r="P291" s="14"/>
      <c r="Q291" s="14"/>
      <c r="R291" s="14"/>
      <c r="S291" s="14"/>
    </row>
    <row r="292" spans="16:19" x14ac:dyDescent="0.35">
      <c r="P292" s="14"/>
      <c r="Q292" s="14"/>
      <c r="R292" s="14"/>
      <c r="S292" s="14"/>
    </row>
    <row r="293" spans="16:19" x14ac:dyDescent="0.35">
      <c r="P293" s="14"/>
      <c r="Q293" s="14"/>
      <c r="R293" s="14"/>
      <c r="S293" s="14"/>
    </row>
    <row r="294" spans="16:19" x14ac:dyDescent="0.35">
      <c r="P294" s="14"/>
      <c r="Q294" s="14"/>
      <c r="R294" s="14"/>
      <c r="S294" s="14"/>
    </row>
    <row r="295" spans="16:19" x14ac:dyDescent="0.35">
      <c r="P295" s="14"/>
      <c r="Q295" s="14"/>
      <c r="R295" s="14"/>
      <c r="S295" s="14"/>
    </row>
    <row r="296" spans="16:19" x14ac:dyDescent="0.35">
      <c r="P296" s="14"/>
      <c r="Q296" s="14"/>
      <c r="R296" s="14"/>
      <c r="S296" s="14"/>
    </row>
    <row r="297" spans="16:19" x14ac:dyDescent="0.35">
      <c r="P297" s="14"/>
      <c r="Q297" s="14"/>
      <c r="R297" s="14"/>
      <c r="S297" s="14"/>
    </row>
    <row r="298" spans="16:19" x14ac:dyDescent="0.35">
      <c r="P298" s="14"/>
      <c r="Q298" s="14"/>
      <c r="R298" s="14"/>
      <c r="S298" s="14"/>
    </row>
    <row r="299" spans="16:19" x14ac:dyDescent="0.35">
      <c r="P299" s="14"/>
      <c r="Q299" s="14"/>
      <c r="R299" s="14"/>
      <c r="S299" s="14"/>
    </row>
    <row r="300" spans="16:19" x14ac:dyDescent="0.35">
      <c r="P300" s="14"/>
      <c r="Q300" s="14"/>
      <c r="R300" s="14"/>
      <c r="S300" s="14"/>
    </row>
    <row r="301" spans="16:19" x14ac:dyDescent="0.35">
      <c r="P301" s="14"/>
      <c r="Q301" s="14"/>
      <c r="R301" s="14"/>
      <c r="S301" s="14"/>
    </row>
    <row r="302" spans="16:19" x14ac:dyDescent="0.35">
      <c r="P302" s="14"/>
      <c r="Q302" s="14"/>
      <c r="R302" s="14"/>
      <c r="S302" s="14"/>
    </row>
    <row r="303" spans="16:19" x14ac:dyDescent="0.35">
      <c r="P303" s="14"/>
      <c r="Q303" s="14"/>
      <c r="R303" s="14"/>
      <c r="S303" s="14"/>
    </row>
    <row r="304" spans="16:19" x14ac:dyDescent="0.35">
      <c r="P304" s="14"/>
      <c r="Q304" s="14"/>
      <c r="R304" s="14"/>
      <c r="S304" s="14"/>
    </row>
    <row r="305" spans="16:19" x14ac:dyDescent="0.35">
      <c r="P305" s="14"/>
      <c r="Q305" s="14"/>
      <c r="R305" s="14"/>
      <c r="S305" s="14"/>
    </row>
    <row r="306" spans="16:19" x14ac:dyDescent="0.35">
      <c r="P306" s="14"/>
      <c r="Q306" s="14"/>
      <c r="R306" s="14"/>
      <c r="S306" s="14"/>
    </row>
    <row r="307" spans="16:19" x14ac:dyDescent="0.35">
      <c r="P307" s="14"/>
      <c r="Q307" s="14"/>
      <c r="R307" s="14"/>
      <c r="S307" s="14"/>
    </row>
    <row r="308" spans="16:19" x14ac:dyDescent="0.35">
      <c r="P308" s="14"/>
      <c r="Q308" s="14"/>
      <c r="R308" s="14"/>
      <c r="S308" s="14"/>
    </row>
    <row r="309" spans="16:19" x14ac:dyDescent="0.35">
      <c r="P309" s="14"/>
      <c r="Q309" s="14"/>
      <c r="R309" s="14"/>
      <c r="S309" s="14"/>
    </row>
    <row r="310" spans="16:19" x14ac:dyDescent="0.35">
      <c r="P310" s="14"/>
      <c r="Q310" s="14"/>
      <c r="R310" s="14"/>
      <c r="S310" s="14"/>
    </row>
    <row r="311" spans="16:19" x14ac:dyDescent="0.35">
      <c r="P311" s="14"/>
      <c r="Q311" s="14"/>
      <c r="R311" s="14"/>
      <c r="S311" s="14"/>
    </row>
    <row r="312" spans="16:19" x14ac:dyDescent="0.35">
      <c r="P312" s="14"/>
      <c r="Q312" s="14"/>
      <c r="R312" s="14"/>
      <c r="S312" s="14"/>
    </row>
    <row r="313" spans="16:19" x14ac:dyDescent="0.35">
      <c r="P313" s="14"/>
      <c r="Q313" s="14"/>
      <c r="R313" s="14"/>
      <c r="S313" s="14"/>
    </row>
    <row r="314" spans="16:19" x14ac:dyDescent="0.35">
      <c r="P314" s="14"/>
      <c r="Q314" s="14"/>
      <c r="R314" s="14"/>
      <c r="S314" s="14"/>
    </row>
    <row r="315" spans="16:19" x14ac:dyDescent="0.35">
      <c r="P315" s="14"/>
      <c r="Q315" s="14"/>
      <c r="R315" s="14"/>
      <c r="S315" s="14"/>
    </row>
    <row r="316" spans="16:19" x14ac:dyDescent="0.35">
      <c r="P316" s="14"/>
      <c r="Q316" s="14"/>
      <c r="R316" s="14"/>
      <c r="S316" s="14"/>
    </row>
    <row r="317" spans="16:19" x14ac:dyDescent="0.35">
      <c r="P317" s="14"/>
      <c r="Q317" s="14"/>
      <c r="R317" s="14"/>
      <c r="S317" s="14"/>
    </row>
    <row r="318" spans="16:19" x14ac:dyDescent="0.35">
      <c r="Q318" s="14"/>
      <c r="R318" s="14"/>
      <c r="S318" s="14"/>
    </row>
    <row r="319" spans="16:19" x14ac:dyDescent="0.35">
      <c r="Q319" s="14"/>
      <c r="R319" s="14"/>
      <c r="S319" s="14"/>
    </row>
    <row r="320" spans="16:19" x14ac:dyDescent="0.35">
      <c r="Q320" s="14"/>
      <c r="R320" s="14"/>
      <c r="S320" s="14"/>
    </row>
  </sheetData>
  <mergeCells count="17">
    <mergeCell ref="H18:I18"/>
    <mergeCell ref="H25:I25"/>
    <mergeCell ref="H33:I33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86E0799E-D3A8-4455-BFF4-701A93C6A591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374650</xdr:colOff>
                    <xdr:row>0</xdr:row>
                    <xdr:rowOff>177800</xdr:rowOff>
                  </from>
                  <to>
                    <xdr:col>11</xdr:col>
                    <xdr:colOff>533400</xdr:colOff>
                    <xdr:row>0</xdr:row>
                    <xdr:rowOff>679450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311150</xdr:colOff>
                    <xdr:row>0</xdr:row>
                    <xdr:rowOff>196850</xdr:rowOff>
                  </from>
                  <to>
                    <xdr:col>13</xdr:col>
                    <xdr:colOff>330200</xdr:colOff>
                    <xdr:row>0</xdr:row>
                    <xdr:rowOff>673100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Summary</vt:lpstr>
      <vt:lpstr>Abbreviations</vt:lpstr>
      <vt:lpstr>freq-dhl-rest-opt1</vt:lpstr>
      <vt:lpstr>freq-gam-rest-opt1</vt:lpstr>
      <vt:lpstr>freq-lnl-rest-opt1</vt:lpstr>
      <vt:lpstr>freq-mst4-rest-opt1</vt:lpstr>
      <vt:lpstr>freq-mst3-rest-opt1</vt:lpstr>
      <vt:lpstr>freq-mst2-rest-opt1</vt:lpstr>
      <vt:lpstr>freq-mst1-rest-opt1</vt:lpstr>
      <vt:lpstr>freq-wei-rest-opt1</vt:lpstr>
      <vt:lpstr>freq-log-unrest-opt1</vt:lpstr>
      <vt:lpstr>freq-lnp-unrest-opt1</vt:lpstr>
      <vt:lpstr>freq-pro-unrest-opt1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Parham, Fred (NIH/NIEHS) [E]</dc:creator>
  <cp:lastModifiedBy>Parham, Fred (NIH/NIEHS) [E]</cp:lastModifiedBy>
  <dcterms:created xsi:type="dcterms:W3CDTF">2018-04-02T12:39:10Z</dcterms:created>
  <dcterms:modified xsi:type="dcterms:W3CDTF">2020-04-03T18:52:37Z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00f8861b-f1b8-48aa-b95b-1578f40a8604</vt:lpwstr>
  </property>
</Properties>
</file>