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-my.sharepoint.com/personal/morimm_nih_gov/Documents/"/>
    </mc:Choice>
  </mc:AlternateContent>
  <xr:revisionPtr revIDLastSave="0" documentId="8_{C11581DB-5049-4C7A-8299-B349DB3EAFD6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Seahorse plate 1" sheetId="1" r:id="rId1"/>
    <sheet name="Seahorse plate 2" sheetId="2" r:id="rId2"/>
    <sheet name="BSA standards" sheetId="4" r:id="rId3"/>
  </sheets>
  <definedNames>
    <definedName name="MethodPointer1">641648144</definedName>
    <definedName name="MethodPointer2">490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46" i="2" s="1"/>
  <c r="N43" i="2"/>
  <c r="N53" i="2" s="1"/>
  <c r="M43" i="2"/>
  <c r="M53" i="2" s="1"/>
  <c r="L43" i="2"/>
  <c r="L53" i="2" s="1"/>
  <c r="K43" i="2"/>
  <c r="K53" i="2" s="1"/>
  <c r="J43" i="2"/>
  <c r="J53" i="2" s="1"/>
  <c r="I43" i="2"/>
  <c r="I53" i="2" s="1"/>
  <c r="H43" i="2"/>
  <c r="H53" i="2" s="1"/>
  <c r="G43" i="2"/>
  <c r="G53" i="2" s="1"/>
  <c r="F43" i="2"/>
  <c r="F53" i="2" s="1"/>
  <c r="E43" i="2"/>
  <c r="E53" i="2" s="1"/>
  <c r="D43" i="2"/>
  <c r="D53" i="2" s="1"/>
  <c r="C43" i="2"/>
  <c r="C53" i="2" s="1"/>
  <c r="N42" i="2"/>
  <c r="N52" i="2" s="1"/>
  <c r="M42" i="2"/>
  <c r="M52" i="2" s="1"/>
  <c r="L42" i="2"/>
  <c r="L52" i="2" s="1"/>
  <c r="K42" i="2"/>
  <c r="K52" i="2" s="1"/>
  <c r="J42" i="2"/>
  <c r="J52" i="2" s="1"/>
  <c r="I42" i="2"/>
  <c r="I52" i="2" s="1"/>
  <c r="H42" i="2"/>
  <c r="H52" i="2" s="1"/>
  <c r="G42" i="2"/>
  <c r="G52" i="2" s="1"/>
  <c r="F42" i="2"/>
  <c r="F52" i="2" s="1"/>
  <c r="E42" i="2"/>
  <c r="E52" i="2" s="1"/>
  <c r="D42" i="2"/>
  <c r="D52" i="2" s="1"/>
  <c r="C42" i="2"/>
  <c r="C52" i="2" s="1"/>
  <c r="N41" i="2"/>
  <c r="N51" i="2" s="1"/>
  <c r="M41" i="2"/>
  <c r="M51" i="2" s="1"/>
  <c r="L41" i="2"/>
  <c r="L51" i="2" s="1"/>
  <c r="K41" i="2"/>
  <c r="K51" i="2" s="1"/>
  <c r="J41" i="2"/>
  <c r="J51" i="2" s="1"/>
  <c r="I41" i="2"/>
  <c r="I51" i="2" s="1"/>
  <c r="H41" i="2"/>
  <c r="H51" i="2" s="1"/>
  <c r="G41" i="2"/>
  <c r="G51" i="2" s="1"/>
  <c r="F41" i="2"/>
  <c r="F51" i="2" s="1"/>
  <c r="E41" i="2"/>
  <c r="E51" i="2" s="1"/>
  <c r="D41" i="2"/>
  <c r="D51" i="2" s="1"/>
  <c r="C41" i="2"/>
  <c r="C51" i="2" s="1"/>
  <c r="N40" i="2"/>
  <c r="N50" i="2" s="1"/>
  <c r="M40" i="2"/>
  <c r="M50" i="2" s="1"/>
  <c r="L40" i="2"/>
  <c r="L50" i="2" s="1"/>
  <c r="K40" i="2"/>
  <c r="K50" i="2" s="1"/>
  <c r="J40" i="2"/>
  <c r="J50" i="2" s="1"/>
  <c r="I40" i="2"/>
  <c r="I50" i="2" s="1"/>
  <c r="H40" i="2"/>
  <c r="H50" i="2" s="1"/>
  <c r="G40" i="2"/>
  <c r="G50" i="2" s="1"/>
  <c r="F40" i="2"/>
  <c r="F50" i="2" s="1"/>
  <c r="E40" i="2"/>
  <c r="E50" i="2" s="1"/>
  <c r="D40" i="2"/>
  <c r="D50" i="2" s="1"/>
  <c r="C40" i="2"/>
  <c r="C50" i="2" s="1"/>
  <c r="N39" i="2"/>
  <c r="N49" i="2" s="1"/>
  <c r="M39" i="2"/>
  <c r="M49" i="2" s="1"/>
  <c r="L39" i="2"/>
  <c r="L49" i="2" s="1"/>
  <c r="K39" i="2"/>
  <c r="K49" i="2" s="1"/>
  <c r="J39" i="2"/>
  <c r="J49" i="2" s="1"/>
  <c r="I39" i="2"/>
  <c r="I49" i="2" s="1"/>
  <c r="H39" i="2"/>
  <c r="H49" i="2" s="1"/>
  <c r="G39" i="2"/>
  <c r="G49" i="2" s="1"/>
  <c r="F39" i="2"/>
  <c r="F49" i="2" s="1"/>
  <c r="E39" i="2"/>
  <c r="E49" i="2" s="1"/>
  <c r="D39" i="2"/>
  <c r="D49" i="2" s="1"/>
  <c r="C39" i="2"/>
  <c r="C49" i="2" s="1"/>
  <c r="N38" i="2"/>
  <c r="N48" i="2" s="1"/>
  <c r="M38" i="2"/>
  <c r="M48" i="2" s="1"/>
  <c r="L38" i="2"/>
  <c r="L48" i="2" s="1"/>
  <c r="K38" i="2"/>
  <c r="K48" i="2" s="1"/>
  <c r="J38" i="2"/>
  <c r="J48" i="2" s="1"/>
  <c r="I38" i="2"/>
  <c r="I48" i="2" s="1"/>
  <c r="H38" i="2"/>
  <c r="H48" i="2" s="1"/>
  <c r="G38" i="2"/>
  <c r="G48" i="2" s="1"/>
  <c r="F38" i="2"/>
  <c r="F48" i="2" s="1"/>
  <c r="E38" i="2"/>
  <c r="E48" i="2" s="1"/>
  <c r="D38" i="2"/>
  <c r="D48" i="2" s="1"/>
  <c r="C38" i="2"/>
  <c r="C48" i="2" s="1"/>
  <c r="N37" i="2"/>
  <c r="N47" i="2" s="1"/>
  <c r="M37" i="2"/>
  <c r="M47" i="2" s="1"/>
  <c r="L37" i="2"/>
  <c r="L47" i="2" s="1"/>
  <c r="K37" i="2"/>
  <c r="K47" i="2" s="1"/>
  <c r="J37" i="2"/>
  <c r="J47" i="2" s="1"/>
  <c r="I37" i="2"/>
  <c r="I47" i="2" s="1"/>
  <c r="H37" i="2"/>
  <c r="H47" i="2" s="1"/>
  <c r="G37" i="2"/>
  <c r="G47" i="2" s="1"/>
  <c r="F37" i="2"/>
  <c r="F47" i="2" s="1"/>
  <c r="E37" i="2"/>
  <c r="E47" i="2" s="1"/>
  <c r="D37" i="2"/>
  <c r="D47" i="2" s="1"/>
  <c r="C37" i="2"/>
  <c r="C47" i="2" s="1"/>
  <c r="N36" i="2"/>
  <c r="N46" i="2" s="1"/>
  <c r="M36" i="2"/>
  <c r="M46" i="2" s="1"/>
  <c r="L36" i="2"/>
  <c r="L46" i="2" s="1"/>
  <c r="K36" i="2"/>
  <c r="K46" i="2" s="1"/>
  <c r="J36" i="2"/>
  <c r="J46" i="2" s="1"/>
  <c r="I36" i="2"/>
  <c r="I46" i="2" s="1"/>
  <c r="H36" i="2"/>
  <c r="H46" i="2" s="1"/>
  <c r="G36" i="2"/>
  <c r="G46" i="2" s="1"/>
  <c r="F36" i="2"/>
  <c r="F46" i="2" s="1"/>
  <c r="E36" i="2"/>
  <c r="E46" i="2" s="1"/>
  <c r="D36" i="2"/>
  <c r="D46" i="2" s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D46" i="1"/>
  <c r="E46" i="1"/>
  <c r="F46" i="1"/>
  <c r="G46" i="1"/>
  <c r="H46" i="1"/>
  <c r="I46" i="1"/>
  <c r="J46" i="1"/>
  <c r="K46" i="1"/>
  <c r="L46" i="1"/>
  <c r="M46" i="1"/>
  <c r="N46" i="1"/>
  <c r="C4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D36" i="1"/>
  <c r="E36" i="1"/>
  <c r="F36" i="1"/>
  <c r="G36" i="1"/>
  <c r="H36" i="1"/>
  <c r="I36" i="1"/>
  <c r="J36" i="1"/>
  <c r="K36" i="1"/>
  <c r="L36" i="1"/>
  <c r="M36" i="1"/>
  <c r="N36" i="1"/>
  <c r="C36" i="1"/>
  <c r="F36" i="4"/>
  <c r="F37" i="4"/>
  <c r="F38" i="4"/>
  <c r="F39" i="4"/>
  <c r="F40" i="4"/>
  <c r="F35" i="4"/>
  <c r="C36" i="4"/>
  <c r="D36" i="4"/>
  <c r="C37" i="4"/>
  <c r="D37" i="4"/>
  <c r="C38" i="4"/>
  <c r="D38" i="4"/>
  <c r="C39" i="4"/>
  <c r="C40" i="4"/>
  <c r="D35" i="4"/>
  <c r="C35" i="4"/>
</calcChain>
</file>

<file path=xl/sharedStrings.xml><?xml version="1.0" encoding="utf-8"?>
<sst xmlns="http://schemas.openxmlformats.org/spreadsheetml/2006/main" count="143" uniqueCount="37">
  <si>
    <t>Software Version</t>
  </si>
  <si>
    <t>3.08.01</t>
  </si>
  <si>
    <t>Experiment File Path:</t>
  </si>
  <si>
    <t>C:\Users\Public\Documents\Experiments\11-26-24 BCA Seahorse plate 1.xpt</t>
  </si>
  <si>
    <t>Protocol File Path:</t>
  </si>
  <si>
    <t>Plate Number</t>
  </si>
  <si>
    <t>Plate 1</t>
  </si>
  <si>
    <t>Date</t>
  </si>
  <si>
    <t>Time</t>
  </si>
  <si>
    <t>Reader Type:</t>
  </si>
  <si>
    <t>Synergy Mx</t>
  </si>
  <si>
    <t>Reader Serial Number:</t>
  </si>
  <si>
    <t>Reading Type</t>
  </si>
  <si>
    <t>Reader</t>
  </si>
  <si>
    <t>Procedure Details</t>
  </si>
  <si>
    <t>Plate Type</t>
  </si>
  <si>
    <t>Corning 96 well flat bottom</t>
  </si>
  <si>
    <t>Eject plate on completion</t>
  </si>
  <si>
    <t>Shake</t>
  </si>
  <si>
    <t>Medium, 0:05 (MM:SS)</t>
  </si>
  <si>
    <t>Read</t>
  </si>
  <si>
    <t>Absorbance Endpoint</t>
  </si>
  <si>
    <t>Full Plate</t>
  </si>
  <si>
    <t>Wavelengths:  562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</si>
  <si>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</si>
  <si>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</si>
  <si>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</si>
  <si>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</si>
  <si>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</si>
  <si>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</si>
  <si>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</si>
  <si>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</si>
  <si>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</si>
  <si>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</si>
  <si>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</si>
  <si>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Plate 2</t>
  </si>
  <si>
    <t>Plate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</si>
</sst>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0"/>
      <name val="Arial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C9E0F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4" fontId="0" fillId="0" borderId="0" xfId="0" applyNumberFormat="1"/>
    <xf numFmtId="19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" fillId="0" borderId="0" xfId="1"/>
    <xf numFmtId="14" fontId="1" fillId="0" borderId="0" xfId="1" applyNumberFormat="1"/>
    <xf numFmtId="19" fontId="1" fillId="0" borderId="0" xfId="1" applyNumberFormat="1"/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2" borderId="1" xfId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15" borderId="2" xfId="1" applyFont="1" applyFill="1" applyBorder="1" applyAlignment="1">
      <alignment horizontal="center" vertical="center" wrapText="1"/>
    </xf>
    <xf numFmtId="0" fontId="3" fillId="1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16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9.7377914717182087E-2"/>
                  <c:y val="-6.04026845637583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'BSA standards'!$E$35:$E$40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'BSA standards'!$F$35:$F$40</c:f>
              <c:numCache>
                <c:formatCode>General</c:formatCode>
                <c:ptCount val="6"/>
                <c:pt idx="0">
                  <c:v>0</c:v>
                </c:pt>
                <c:pt idx="1">
                  <c:v>8.2000000000000003E-2</c:v>
                </c:pt>
                <c:pt idx="2">
                  <c:v>0.16749999999999998</c:v>
                </c:pt>
                <c:pt idx="3">
                  <c:v>0.23399999999999999</c:v>
                </c:pt>
                <c:pt idx="4">
                  <c:v>0.30399999999999999</c:v>
                </c:pt>
                <c:pt idx="5">
                  <c:v>0.38300000000000001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07-41BA-92D8-B062F76C5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186048"/>
        <c:axId val="2026189888"/>
      </c:scatterChart>
      <c:valAx>
        <c:axId val="20261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189888"/>
        <c:crosses val="autoZero"/>
        <c:crossBetween val="midCat"/>
      </c:valAx>
      <c:valAx>
        <c:axId val="2026189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18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42</xdr:row>
      <xdr:rowOff>101600</xdr:rowOff>
    </xdr:from>
    <xdr:to>
      <xdr:col>6</xdr:col>
      <xdr:colOff>25400</xdr:colOff>
      <xdr:row>54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D15250-E04F-D6CA-D7F6-B0BF93D63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3"/>
  <sheetViews>
    <sheetView topLeftCell="A9" workbookViewId="0">
      <selection activeCell="B35" sqref="B35:N53"/>
    </sheetView>
  </sheetViews>
  <sheetFormatPr defaultRowHeight="12.75"/>
  <cols>
    <col min="1" max="1" width="20.5703125" customWidth="1"/>
    <col min="2" max="2" width="12.5703125" customWidth="1"/>
  </cols>
  <sheetData>
    <row r="2" spans="1:2">
      <c r="A2" t="s">
        <v>0</v>
      </c>
      <c r="B2" t="s">
        <v>1</v>
      </c>
    </row>
    <row r="4" spans="1:2">
      <c r="A4" t="s">
        <v>2</v>
      </c>
      <c r="B4" t="s">
        <v>3</v>
      </c>
    </row>
    <row r="5" spans="1:2">
      <c r="A5" t="s">
        <v>4</v>
      </c>
    </row>
    <row r="6" spans="1:2">
      <c r="A6" t="s">
        <v>5</v>
      </c>
      <c r="B6" t="s">
        <v>6</v>
      </c>
    </row>
    <row r="7" spans="1:2">
      <c r="A7" t="s">
        <v>7</v>
      </c>
      <c r="B7" s="1">
        <v>45622</v>
      </c>
    </row>
    <row r="8" spans="1:2">
      <c r="A8" t="s">
        <v>8</v>
      </c>
      <c r="B8" s="2">
        <v>0.65600694444444441</v>
      </c>
    </row>
    <row r="9" spans="1:2">
      <c r="A9" t="s">
        <v>9</v>
      </c>
      <c r="B9" t="s">
        <v>10</v>
      </c>
    </row>
    <row r="10" spans="1:2">
      <c r="A10" t="s">
        <v>11</v>
      </c>
      <c r="B10">
        <v>267176</v>
      </c>
    </row>
    <row r="11" spans="1:2">
      <c r="A11" t="s">
        <v>12</v>
      </c>
      <c r="B11" t="s">
        <v>13</v>
      </c>
    </row>
    <row r="13" spans="1:2">
      <c r="A13" s="3" t="s">
        <v>14</v>
      </c>
      <c r="B13" s="4"/>
    </row>
    <row r="14" spans="1:2">
      <c r="A14" t="s">
        <v>15</v>
      </c>
      <c r="B14" t="s">
        <v>16</v>
      </c>
    </row>
    <row r="15" spans="1:2">
      <c r="A15" t="s">
        <v>17</v>
      </c>
    </row>
    <row r="16" spans="1:2">
      <c r="A16" t="s">
        <v>18</v>
      </c>
      <c r="B16" t="s">
        <v>19</v>
      </c>
    </row>
    <row r="17" spans="1:15">
      <c r="A17" t="s">
        <v>20</v>
      </c>
      <c r="B17" t="s">
        <v>21</v>
      </c>
    </row>
    <row r="18" spans="1:15">
      <c r="B18" t="s">
        <v>22</v>
      </c>
    </row>
    <row r="19" spans="1:15">
      <c r="B19" t="s">
        <v>23</v>
      </c>
    </row>
    <row r="20" spans="1:15">
      <c r="B20" t="s">
        <v>24</v>
      </c>
    </row>
    <row r="22" spans="1:15">
      <c r="A22" s="3" t="s">
        <v>25</v>
      </c>
      <c r="B22" s="4"/>
    </row>
    <row r="23" spans="1:15">
      <c r="A23" t="s">
        <v>26</v>
      </c>
      <c r="B23">
        <v>36.700000000000003</v>
      </c>
    </row>
    <row r="25" spans="1:15">
      <c r="B25" s="5"/>
      <c r="C25" s="6">
        <v>1</v>
      </c>
      <c r="D25" s="6">
        <v>2</v>
      </c>
      <c r="E25" s="6">
        <v>3</v>
      </c>
      <c r="F25" s="6">
        <v>4</v>
      </c>
      <c r="G25" s="6">
        <v>5</v>
      </c>
      <c r="H25" s="6">
        <v>6</v>
      </c>
      <c r="I25" s="6">
        <v>7</v>
      </c>
      <c r="J25" s="6">
        <v>8</v>
      </c>
      <c r="K25" s="6">
        <v>9</v>
      </c>
      <c r="L25" s="6">
        <v>10</v>
      </c>
      <c r="M25" s="6">
        <v>11</v>
      </c>
      <c r="N25" s="6">
        <v>12</v>
      </c>
    </row>
    <row r="26" spans="1:15">
      <c r="B26" s="6" t="s">
        <v>27</v>
      </c>
      <c r="C26" s="7">
        <v>0.112</v>
      </c>
      <c r="D26" s="8">
        <v>0.36799999999999999</v>
      </c>
      <c r="E26" s="9">
        <v>0.29399999999999998</v>
      </c>
      <c r="F26" s="10">
        <v>0.27800000000000002</v>
      </c>
      <c r="G26" s="11">
        <v>0.33600000000000002</v>
      </c>
      <c r="H26" s="11">
        <v>0.33600000000000002</v>
      </c>
      <c r="I26" s="9">
        <v>0.28999999999999998</v>
      </c>
      <c r="J26" s="11">
        <v>0.33</v>
      </c>
      <c r="K26" s="9">
        <v>0.30099999999999999</v>
      </c>
      <c r="L26" s="12">
        <v>0.42299999999999999</v>
      </c>
      <c r="M26" s="13">
        <v>0.46500000000000002</v>
      </c>
      <c r="N26" s="7">
        <v>0.109</v>
      </c>
      <c r="O26" s="14">
        <v>562</v>
      </c>
    </row>
    <row r="27" spans="1:15">
      <c r="B27" s="6" t="s">
        <v>28</v>
      </c>
      <c r="C27" s="8">
        <v>0.38700000000000001</v>
      </c>
      <c r="D27" s="8">
        <v>0.39200000000000002</v>
      </c>
      <c r="E27" s="11">
        <v>0.32200000000000001</v>
      </c>
      <c r="F27" s="10">
        <v>0.28799999999999998</v>
      </c>
      <c r="G27" s="15">
        <v>0.35499999999999998</v>
      </c>
      <c r="H27" s="8">
        <v>0.37</v>
      </c>
      <c r="I27" s="9">
        <v>0.29399999999999998</v>
      </c>
      <c r="J27" s="9">
        <v>0.30599999999999999</v>
      </c>
      <c r="K27" s="9">
        <v>0.30499999999999999</v>
      </c>
      <c r="L27" s="13">
        <v>0.45900000000000002</v>
      </c>
      <c r="M27" s="9">
        <v>0.29199999999999998</v>
      </c>
      <c r="N27" s="9">
        <v>0.29799999999999999</v>
      </c>
      <c r="O27" s="14">
        <v>562</v>
      </c>
    </row>
    <row r="28" spans="1:15">
      <c r="B28" s="6" t="s">
        <v>29</v>
      </c>
      <c r="C28" s="15">
        <v>0.36</v>
      </c>
      <c r="D28" s="15">
        <v>0.35799999999999998</v>
      </c>
      <c r="E28" s="9">
        <v>0.313</v>
      </c>
      <c r="F28" s="16">
        <v>0.24</v>
      </c>
      <c r="G28" s="9">
        <v>0.311</v>
      </c>
      <c r="H28" s="8">
        <v>0.39200000000000002</v>
      </c>
      <c r="I28" s="9">
        <v>0.314</v>
      </c>
      <c r="J28" s="10">
        <v>0.28499999999999998</v>
      </c>
      <c r="K28" s="16">
        <v>0.246</v>
      </c>
      <c r="L28" s="12">
        <v>0.441</v>
      </c>
      <c r="M28" s="8">
        <v>0.38100000000000001</v>
      </c>
      <c r="N28" s="17">
        <v>0.39800000000000002</v>
      </c>
      <c r="O28" s="14">
        <v>562</v>
      </c>
    </row>
    <row r="29" spans="1:15">
      <c r="B29" s="6" t="s">
        <v>30</v>
      </c>
      <c r="C29" s="17">
        <v>0.41099999999999998</v>
      </c>
      <c r="D29" s="17">
        <v>0.41</v>
      </c>
      <c r="E29" s="8">
        <v>0.36699999999999999</v>
      </c>
      <c r="F29" s="17">
        <v>0.39700000000000002</v>
      </c>
      <c r="G29" s="8">
        <v>0.38400000000000001</v>
      </c>
      <c r="H29" s="15">
        <v>0.35</v>
      </c>
      <c r="I29" s="11">
        <v>0.32</v>
      </c>
      <c r="J29" s="11">
        <v>0.33100000000000002</v>
      </c>
      <c r="K29" s="10">
        <v>0.28100000000000003</v>
      </c>
      <c r="L29" s="9">
        <v>0.29599999999999999</v>
      </c>
      <c r="M29" s="8">
        <v>0.373</v>
      </c>
      <c r="N29" s="8">
        <v>0.376</v>
      </c>
      <c r="O29" s="14">
        <v>562</v>
      </c>
    </row>
    <row r="30" spans="1:15">
      <c r="B30" s="6" t="s">
        <v>31</v>
      </c>
      <c r="C30" s="15">
        <v>0.36099999999999999</v>
      </c>
      <c r="D30" s="11">
        <v>0.33900000000000002</v>
      </c>
      <c r="E30" s="11">
        <v>0.32</v>
      </c>
      <c r="F30" s="15">
        <v>0.35</v>
      </c>
      <c r="G30" s="12">
        <v>0.41899999999999998</v>
      </c>
      <c r="H30" s="15">
        <v>0.35</v>
      </c>
      <c r="I30" s="8">
        <v>0.38300000000000001</v>
      </c>
      <c r="J30" s="16">
        <v>0.253</v>
      </c>
      <c r="K30" s="10">
        <v>0.28399999999999997</v>
      </c>
      <c r="L30" s="9">
        <v>0.29799999999999999</v>
      </c>
      <c r="M30" s="8">
        <v>0.38400000000000001</v>
      </c>
      <c r="N30" s="12">
        <v>0.435</v>
      </c>
      <c r="O30" s="14">
        <v>562</v>
      </c>
    </row>
    <row r="31" spans="1:15">
      <c r="B31" s="6" t="s">
        <v>32</v>
      </c>
      <c r="C31" s="17">
        <v>0.41099999999999998</v>
      </c>
      <c r="D31" s="8">
        <v>0.37</v>
      </c>
      <c r="E31" s="11">
        <v>0.32600000000000001</v>
      </c>
      <c r="F31" s="15">
        <v>0.34699999999999998</v>
      </c>
      <c r="G31" s="12">
        <v>0.42</v>
      </c>
      <c r="H31" s="10">
        <v>0.28899999999999998</v>
      </c>
      <c r="I31" s="15">
        <v>0.35799999999999998</v>
      </c>
      <c r="J31" s="10">
        <v>0.28399999999999997</v>
      </c>
      <c r="K31" s="11">
        <v>0.33100000000000002</v>
      </c>
      <c r="L31" s="16">
        <v>0.26200000000000001</v>
      </c>
      <c r="M31" s="17">
        <v>0.41499999999999998</v>
      </c>
      <c r="N31" s="13">
        <v>0.46200000000000002</v>
      </c>
      <c r="O31" s="14">
        <v>562</v>
      </c>
    </row>
    <row r="32" spans="1:15">
      <c r="B32" s="6" t="s">
        <v>33</v>
      </c>
      <c r="C32" s="15">
        <v>0.36399999999999999</v>
      </c>
      <c r="D32" s="15">
        <v>0.34699999999999998</v>
      </c>
      <c r="E32" s="8">
        <v>0.374</v>
      </c>
      <c r="F32" s="11">
        <v>0.316</v>
      </c>
      <c r="G32" s="13">
        <v>0.46300000000000002</v>
      </c>
      <c r="H32" s="9">
        <v>0.313</v>
      </c>
      <c r="I32" s="9">
        <v>0.311</v>
      </c>
      <c r="J32" s="16">
        <v>0.254</v>
      </c>
      <c r="K32" s="11">
        <v>0.31900000000000001</v>
      </c>
      <c r="L32" s="17">
        <v>0.41699999999999998</v>
      </c>
      <c r="M32" s="17">
        <v>0.40699999999999997</v>
      </c>
      <c r="N32" s="13">
        <v>0.47</v>
      </c>
      <c r="O32" s="14">
        <v>562</v>
      </c>
    </row>
    <row r="33" spans="2:15">
      <c r="B33" s="6" t="s">
        <v>34</v>
      </c>
      <c r="C33" s="7">
        <v>0.123</v>
      </c>
      <c r="D33" s="9">
        <v>0.29399999999999998</v>
      </c>
      <c r="E33" s="15">
        <v>0.35399999999999998</v>
      </c>
      <c r="F33" s="11">
        <v>0.32300000000000001</v>
      </c>
      <c r="G33" s="17">
        <v>0.39400000000000002</v>
      </c>
      <c r="H33" s="9">
        <v>0.308</v>
      </c>
      <c r="I33" s="11">
        <v>0.32600000000000001</v>
      </c>
      <c r="J33" s="11">
        <v>0.32500000000000001</v>
      </c>
      <c r="K33" s="8">
        <v>0.38500000000000001</v>
      </c>
      <c r="L33" s="13">
        <v>0.45600000000000002</v>
      </c>
      <c r="M33" s="13">
        <v>0.44600000000000001</v>
      </c>
      <c r="N33" s="7">
        <v>0.127</v>
      </c>
      <c r="O33" s="14">
        <v>562</v>
      </c>
    </row>
    <row r="35" spans="2:15">
      <c r="B35" s="5"/>
      <c r="C35" s="6">
        <v>1</v>
      </c>
      <c r="D35" s="6">
        <v>2</v>
      </c>
      <c r="E35" s="6">
        <v>3</v>
      </c>
      <c r="F35" s="6">
        <v>4</v>
      </c>
      <c r="G35" s="6">
        <v>5</v>
      </c>
      <c r="H35" s="6">
        <v>6</v>
      </c>
      <c r="I35" s="6">
        <v>7</v>
      </c>
      <c r="J35" s="6">
        <v>8</v>
      </c>
      <c r="K35" s="6">
        <v>9</v>
      </c>
      <c r="L35" s="6">
        <v>10</v>
      </c>
      <c r="M35" s="6">
        <v>11</v>
      </c>
      <c r="N35" s="6">
        <v>12</v>
      </c>
    </row>
    <row r="36" spans="2:15">
      <c r="B36" s="6" t="s">
        <v>27</v>
      </c>
      <c r="C36" s="52">
        <f>C26-(AVERAGE($C$26,$N$26,$C$33,$N$33))</f>
        <v>-5.7499999999999912E-3</v>
      </c>
      <c r="D36" s="52">
        <f t="shared" ref="D36:N36" si="0">D26-(AVERAGE($C$26,$N$26,$C$33,$N$33))</f>
        <v>0.25024999999999997</v>
      </c>
      <c r="E36" s="52">
        <f t="shared" si="0"/>
        <v>0.17624999999999999</v>
      </c>
      <c r="F36" s="52">
        <f t="shared" si="0"/>
        <v>0.16025000000000003</v>
      </c>
      <c r="G36" s="52">
        <f t="shared" si="0"/>
        <v>0.21825000000000003</v>
      </c>
      <c r="H36" s="52">
        <f t="shared" si="0"/>
        <v>0.21825000000000003</v>
      </c>
      <c r="I36" s="52">
        <f t="shared" si="0"/>
        <v>0.17224999999999999</v>
      </c>
      <c r="J36" s="52">
        <f t="shared" si="0"/>
        <v>0.21225000000000002</v>
      </c>
      <c r="K36" s="52">
        <f t="shared" si="0"/>
        <v>0.18325</v>
      </c>
      <c r="L36" s="52">
        <f t="shared" si="0"/>
        <v>0.30525000000000002</v>
      </c>
      <c r="M36" s="52">
        <f t="shared" si="0"/>
        <v>0.34725000000000006</v>
      </c>
      <c r="N36" s="52">
        <f t="shared" si="0"/>
        <v>-8.7499999999999939E-3</v>
      </c>
    </row>
    <row r="37" spans="2:15">
      <c r="B37" s="6" t="s">
        <v>28</v>
      </c>
      <c r="C37" s="52">
        <f t="shared" ref="C37:N37" si="1">C27-(AVERAGE($C$26,$N$26,$C$33,$N$33))</f>
        <v>0.26924999999999999</v>
      </c>
      <c r="D37" s="52">
        <f t="shared" si="1"/>
        <v>0.27424999999999999</v>
      </c>
      <c r="E37" s="52">
        <f t="shared" si="1"/>
        <v>0.20425000000000001</v>
      </c>
      <c r="F37" s="52">
        <f t="shared" si="1"/>
        <v>0.17024999999999998</v>
      </c>
      <c r="G37" s="52">
        <f t="shared" si="1"/>
        <v>0.23724999999999999</v>
      </c>
      <c r="H37" s="52">
        <f t="shared" si="1"/>
        <v>0.25224999999999997</v>
      </c>
      <c r="I37" s="52">
        <f t="shared" si="1"/>
        <v>0.17624999999999999</v>
      </c>
      <c r="J37" s="52">
        <f t="shared" si="1"/>
        <v>0.18825</v>
      </c>
      <c r="K37" s="52">
        <f t="shared" si="1"/>
        <v>0.18725</v>
      </c>
      <c r="L37" s="52">
        <f t="shared" si="1"/>
        <v>0.34125000000000005</v>
      </c>
      <c r="M37" s="52">
        <f t="shared" si="1"/>
        <v>0.17424999999999999</v>
      </c>
      <c r="N37" s="52">
        <f t="shared" si="1"/>
        <v>0.18024999999999999</v>
      </c>
    </row>
    <row r="38" spans="2:15">
      <c r="B38" s="6" t="s">
        <v>29</v>
      </c>
      <c r="C38" s="52">
        <f t="shared" ref="C38:N38" si="2">C28-(AVERAGE($C$26,$N$26,$C$33,$N$33))</f>
        <v>0.24224999999999999</v>
      </c>
      <c r="D38" s="52">
        <f t="shared" si="2"/>
        <v>0.24024999999999999</v>
      </c>
      <c r="E38" s="52">
        <f t="shared" si="2"/>
        <v>0.19525000000000001</v>
      </c>
      <c r="F38" s="52">
        <f t="shared" si="2"/>
        <v>0.12225</v>
      </c>
      <c r="G38" s="52">
        <f t="shared" si="2"/>
        <v>0.19325000000000001</v>
      </c>
      <c r="H38" s="52">
        <f t="shared" si="2"/>
        <v>0.27424999999999999</v>
      </c>
      <c r="I38" s="52">
        <f t="shared" si="2"/>
        <v>0.19625000000000001</v>
      </c>
      <c r="J38" s="52">
        <f t="shared" si="2"/>
        <v>0.16724999999999998</v>
      </c>
      <c r="K38" s="52">
        <f t="shared" si="2"/>
        <v>0.12825</v>
      </c>
      <c r="L38" s="52">
        <f t="shared" si="2"/>
        <v>0.32325000000000004</v>
      </c>
      <c r="M38" s="52">
        <f t="shared" si="2"/>
        <v>0.26324999999999998</v>
      </c>
      <c r="N38" s="52">
        <f t="shared" si="2"/>
        <v>0.28025</v>
      </c>
    </row>
    <row r="39" spans="2:15">
      <c r="B39" s="6" t="s">
        <v>30</v>
      </c>
      <c r="C39" s="52">
        <f t="shared" ref="C39:N39" si="3">C29-(AVERAGE($C$26,$N$26,$C$33,$N$33))</f>
        <v>0.29325000000000001</v>
      </c>
      <c r="D39" s="52">
        <f t="shared" si="3"/>
        <v>0.29225000000000001</v>
      </c>
      <c r="E39" s="52">
        <f t="shared" si="3"/>
        <v>0.24925</v>
      </c>
      <c r="F39" s="52">
        <f t="shared" si="3"/>
        <v>0.27925</v>
      </c>
      <c r="G39" s="52">
        <f t="shared" si="3"/>
        <v>0.26624999999999999</v>
      </c>
      <c r="H39" s="52">
        <f t="shared" si="3"/>
        <v>0.23224999999999998</v>
      </c>
      <c r="I39" s="52">
        <f t="shared" si="3"/>
        <v>0.20225000000000001</v>
      </c>
      <c r="J39" s="52">
        <f t="shared" si="3"/>
        <v>0.21325000000000002</v>
      </c>
      <c r="K39" s="52">
        <f t="shared" si="3"/>
        <v>0.16325000000000003</v>
      </c>
      <c r="L39" s="52">
        <f t="shared" si="3"/>
        <v>0.17824999999999999</v>
      </c>
      <c r="M39" s="52">
        <f t="shared" si="3"/>
        <v>0.25524999999999998</v>
      </c>
      <c r="N39" s="52">
        <f t="shared" si="3"/>
        <v>0.25824999999999998</v>
      </c>
    </row>
    <row r="40" spans="2:15">
      <c r="B40" s="6" t="s">
        <v>31</v>
      </c>
      <c r="C40" s="52">
        <f t="shared" ref="C40:N40" si="4">C30-(AVERAGE($C$26,$N$26,$C$33,$N$33))</f>
        <v>0.24324999999999999</v>
      </c>
      <c r="D40" s="52">
        <f t="shared" si="4"/>
        <v>0.22125000000000003</v>
      </c>
      <c r="E40" s="52">
        <f t="shared" si="4"/>
        <v>0.20225000000000001</v>
      </c>
      <c r="F40" s="52">
        <f t="shared" si="4"/>
        <v>0.23224999999999998</v>
      </c>
      <c r="G40" s="52">
        <f t="shared" si="4"/>
        <v>0.30125000000000002</v>
      </c>
      <c r="H40" s="52">
        <f t="shared" si="4"/>
        <v>0.23224999999999998</v>
      </c>
      <c r="I40" s="52">
        <f t="shared" si="4"/>
        <v>0.26524999999999999</v>
      </c>
      <c r="J40" s="52">
        <f t="shared" si="4"/>
        <v>0.13525000000000001</v>
      </c>
      <c r="K40" s="52">
        <f t="shared" si="4"/>
        <v>0.16624999999999998</v>
      </c>
      <c r="L40" s="52">
        <f t="shared" si="4"/>
        <v>0.18024999999999999</v>
      </c>
      <c r="M40" s="52">
        <f t="shared" si="4"/>
        <v>0.26624999999999999</v>
      </c>
      <c r="N40" s="52">
        <f t="shared" si="4"/>
        <v>0.31725000000000003</v>
      </c>
    </row>
    <row r="41" spans="2:15">
      <c r="B41" s="6" t="s">
        <v>32</v>
      </c>
      <c r="C41" s="52">
        <f t="shared" ref="C41:N41" si="5">C31-(AVERAGE($C$26,$N$26,$C$33,$N$33))</f>
        <v>0.29325000000000001</v>
      </c>
      <c r="D41" s="52">
        <f t="shared" si="5"/>
        <v>0.25224999999999997</v>
      </c>
      <c r="E41" s="52">
        <f t="shared" si="5"/>
        <v>0.20825000000000002</v>
      </c>
      <c r="F41" s="52">
        <f t="shared" si="5"/>
        <v>0.22924999999999998</v>
      </c>
      <c r="G41" s="52">
        <f t="shared" si="5"/>
        <v>0.30225000000000002</v>
      </c>
      <c r="H41" s="52">
        <f t="shared" si="5"/>
        <v>0.17124999999999999</v>
      </c>
      <c r="I41" s="52">
        <f t="shared" si="5"/>
        <v>0.24024999999999999</v>
      </c>
      <c r="J41" s="52">
        <f t="shared" si="5"/>
        <v>0.16624999999999998</v>
      </c>
      <c r="K41" s="52">
        <f t="shared" si="5"/>
        <v>0.21325000000000002</v>
      </c>
      <c r="L41" s="52">
        <f t="shared" si="5"/>
        <v>0.14425000000000002</v>
      </c>
      <c r="M41" s="52">
        <f t="shared" si="5"/>
        <v>0.29725000000000001</v>
      </c>
      <c r="N41" s="52">
        <f t="shared" si="5"/>
        <v>0.34425000000000006</v>
      </c>
    </row>
    <row r="42" spans="2:15">
      <c r="B42" s="6" t="s">
        <v>33</v>
      </c>
      <c r="C42" s="52">
        <f t="shared" ref="C42:N42" si="6">C32-(AVERAGE($C$26,$N$26,$C$33,$N$33))</f>
        <v>0.24625</v>
      </c>
      <c r="D42" s="52">
        <f t="shared" si="6"/>
        <v>0.22924999999999998</v>
      </c>
      <c r="E42" s="52">
        <f t="shared" si="6"/>
        <v>0.25624999999999998</v>
      </c>
      <c r="F42" s="52">
        <f t="shared" si="6"/>
        <v>0.19825000000000001</v>
      </c>
      <c r="G42" s="52">
        <f t="shared" si="6"/>
        <v>0.34525000000000006</v>
      </c>
      <c r="H42" s="52">
        <f t="shared" si="6"/>
        <v>0.19525000000000001</v>
      </c>
      <c r="I42" s="52">
        <f t="shared" si="6"/>
        <v>0.19325000000000001</v>
      </c>
      <c r="J42" s="52">
        <f t="shared" si="6"/>
        <v>0.13625000000000001</v>
      </c>
      <c r="K42" s="52">
        <f t="shared" si="6"/>
        <v>0.20125000000000001</v>
      </c>
      <c r="L42" s="52">
        <f t="shared" si="6"/>
        <v>0.29925000000000002</v>
      </c>
      <c r="M42" s="52">
        <f t="shared" si="6"/>
        <v>0.28925000000000001</v>
      </c>
      <c r="N42" s="52">
        <f t="shared" si="6"/>
        <v>0.35224999999999995</v>
      </c>
    </row>
    <row r="43" spans="2:15">
      <c r="B43" s="6" t="s">
        <v>34</v>
      </c>
      <c r="C43" s="52">
        <f t="shared" ref="C43:N43" si="7">C33-(AVERAGE($C$26,$N$26,$C$33,$N$33))</f>
        <v>5.2500000000000047E-3</v>
      </c>
      <c r="D43" s="52">
        <f t="shared" si="7"/>
        <v>0.17624999999999999</v>
      </c>
      <c r="E43" s="52">
        <f t="shared" si="7"/>
        <v>0.23624999999999999</v>
      </c>
      <c r="F43" s="52">
        <f t="shared" si="7"/>
        <v>0.20525000000000002</v>
      </c>
      <c r="G43" s="52">
        <f t="shared" si="7"/>
        <v>0.27625</v>
      </c>
      <c r="H43" s="52">
        <f t="shared" si="7"/>
        <v>0.19025</v>
      </c>
      <c r="I43" s="52">
        <f t="shared" si="7"/>
        <v>0.20825000000000002</v>
      </c>
      <c r="J43" s="52">
        <f t="shared" si="7"/>
        <v>0.20725000000000002</v>
      </c>
      <c r="K43" s="52">
        <f t="shared" si="7"/>
        <v>0.26724999999999999</v>
      </c>
      <c r="L43" s="52">
        <f t="shared" si="7"/>
        <v>0.33825000000000005</v>
      </c>
      <c r="M43" s="52">
        <f t="shared" si="7"/>
        <v>0.32825000000000004</v>
      </c>
      <c r="N43" s="52">
        <f t="shared" si="7"/>
        <v>9.2500000000000082E-3</v>
      </c>
    </row>
    <row r="45" spans="2:15">
      <c r="B45" s="5"/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</row>
    <row r="46" spans="2:15">
      <c r="B46" s="6" t="s">
        <v>27</v>
      </c>
      <c r="C46" s="52">
        <f>(C36/0.0386)*2</f>
        <v>-0.29792746113989588</v>
      </c>
      <c r="D46" s="52">
        <f t="shared" ref="D46:N46" si="8">(D36/0.0386)*2</f>
        <v>12.966321243523314</v>
      </c>
      <c r="E46" s="52">
        <f t="shared" si="8"/>
        <v>9.1321243523316049</v>
      </c>
      <c r="F46" s="52">
        <f t="shared" si="8"/>
        <v>8.3031088082901565</v>
      </c>
      <c r="G46" s="52">
        <f t="shared" si="8"/>
        <v>11.308290155440416</v>
      </c>
      <c r="H46" s="52">
        <f t="shared" si="8"/>
        <v>11.308290155440416</v>
      </c>
      <c r="I46" s="52">
        <f t="shared" si="8"/>
        <v>8.9248704663212415</v>
      </c>
      <c r="J46" s="52">
        <f t="shared" si="8"/>
        <v>10.99740932642487</v>
      </c>
      <c r="K46" s="52">
        <f t="shared" si="8"/>
        <v>9.4948186528497409</v>
      </c>
      <c r="L46" s="52">
        <f t="shared" si="8"/>
        <v>15.816062176165802</v>
      </c>
      <c r="M46" s="52">
        <f t="shared" si="8"/>
        <v>17.992227979274613</v>
      </c>
      <c r="N46" s="52">
        <f t="shared" si="8"/>
        <v>-0.45336787564766806</v>
      </c>
    </row>
    <row r="47" spans="2:15">
      <c r="B47" s="6" t="s">
        <v>28</v>
      </c>
      <c r="C47" s="52">
        <f t="shared" ref="C47:N47" si="9">(C37/0.0386)*2</f>
        <v>13.950777202072537</v>
      </c>
      <c r="D47" s="52">
        <f t="shared" si="9"/>
        <v>14.209844559585491</v>
      </c>
      <c r="E47" s="52">
        <f t="shared" si="9"/>
        <v>10.582901554404145</v>
      </c>
      <c r="F47" s="52">
        <f t="shared" si="9"/>
        <v>8.8212435233160615</v>
      </c>
      <c r="G47" s="52">
        <f t="shared" si="9"/>
        <v>12.292746113989637</v>
      </c>
      <c r="H47" s="52">
        <f t="shared" si="9"/>
        <v>13.069948186528496</v>
      </c>
      <c r="I47" s="52">
        <f t="shared" si="9"/>
        <v>9.1321243523316049</v>
      </c>
      <c r="J47" s="52">
        <f t="shared" si="9"/>
        <v>9.7538860103626934</v>
      </c>
      <c r="K47" s="52">
        <f t="shared" si="9"/>
        <v>9.7020725388601026</v>
      </c>
      <c r="L47" s="52">
        <f t="shared" si="9"/>
        <v>17.681347150259068</v>
      </c>
      <c r="M47" s="52">
        <f t="shared" si="9"/>
        <v>9.0284974093264232</v>
      </c>
      <c r="N47" s="52">
        <f t="shared" si="9"/>
        <v>9.3393782383419683</v>
      </c>
    </row>
    <row r="48" spans="2:15">
      <c r="B48" s="6" t="s">
        <v>29</v>
      </c>
      <c r="C48" s="52">
        <f t="shared" ref="C48:N48" si="10">(C38/0.0386)*2</f>
        <v>12.551813471502589</v>
      </c>
      <c r="D48" s="52">
        <f t="shared" si="10"/>
        <v>12.448186528497407</v>
      </c>
      <c r="E48" s="52">
        <f t="shared" si="10"/>
        <v>10.116580310880829</v>
      </c>
      <c r="F48" s="52">
        <f t="shared" si="10"/>
        <v>6.3341968911917093</v>
      </c>
      <c r="G48" s="52">
        <f t="shared" si="10"/>
        <v>10.012953367875648</v>
      </c>
      <c r="H48" s="52">
        <f t="shared" si="10"/>
        <v>14.209844559585491</v>
      </c>
      <c r="I48" s="52">
        <f t="shared" si="10"/>
        <v>10.16839378238342</v>
      </c>
      <c r="J48" s="52">
        <f t="shared" si="10"/>
        <v>8.665803108808289</v>
      </c>
      <c r="K48" s="52">
        <f t="shared" si="10"/>
        <v>6.6450777202072535</v>
      </c>
      <c r="L48" s="52">
        <f t="shared" si="10"/>
        <v>16.748704663212436</v>
      </c>
      <c r="M48" s="52">
        <f t="shared" si="10"/>
        <v>13.639896373056994</v>
      </c>
      <c r="N48" s="52">
        <f t="shared" si="10"/>
        <v>14.520725388601035</v>
      </c>
    </row>
    <row r="49" spans="2:14">
      <c r="B49" s="6" t="s">
        <v>30</v>
      </c>
      <c r="C49" s="52">
        <f t="shared" ref="C49:N49" si="11">(C39/0.0386)*2</f>
        <v>15.194300518134714</v>
      </c>
      <c r="D49" s="52">
        <f t="shared" si="11"/>
        <v>15.142487046632123</v>
      </c>
      <c r="E49" s="52">
        <f t="shared" si="11"/>
        <v>12.914507772020725</v>
      </c>
      <c r="F49" s="52">
        <f t="shared" si="11"/>
        <v>14.468911917098445</v>
      </c>
      <c r="G49" s="52">
        <f t="shared" si="11"/>
        <v>13.795336787564766</v>
      </c>
      <c r="H49" s="52">
        <f t="shared" si="11"/>
        <v>12.033678756476682</v>
      </c>
      <c r="I49" s="52">
        <f t="shared" si="11"/>
        <v>10.479274611398964</v>
      </c>
      <c r="J49" s="52">
        <f t="shared" si="11"/>
        <v>11.049222797927461</v>
      </c>
      <c r="K49" s="52">
        <f t="shared" si="11"/>
        <v>8.4585492227979291</v>
      </c>
      <c r="L49" s="52">
        <f t="shared" si="11"/>
        <v>9.2357512953367866</v>
      </c>
      <c r="M49" s="52">
        <f t="shared" si="11"/>
        <v>13.225388601036267</v>
      </c>
      <c r="N49" s="52">
        <f t="shared" si="11"/>
        <v>13.380829015544039</v>
      </c>
    </row>
    <row r="50" spans="2:14">
      <c r="B50" s="6" t="s">
        <v>31</v>
      </c>
      <c r="C50" s="52">
        <f t="shared" ref="C50:N50" si="12">(C40/0.0386)*2</f>
        <v>12.60362694300518</v>
      </c>
      <c r="D50" s="52">
        <f t="shared" si="12"/>
        <v>11.463730569948188</v>
      </c>
      <c r="E50" s="52">
        <f t="shared" si="12"/>
        <v>10.479274611398964</v>
      </c>
      <c r="F50" s="52">
        <f t="shared" si="12"/>
        <v>12.033678756476682</v>
      </c>
      <c r="G50" s="52">
        <f t="shared" si="12"/>
        <v>15.608808290155441</v>
      </c>
      <c r="H50" s="52">
        <f t="shared" si="12"/>
        <v>12.033678756476682</v>
      </c>
      <c r="I50" s="52">
        <f t="shared" si="12"/>
        <v>13.743523316062175</v>
      </c>
      <c r="J50" s="52">
        <f t="shared" si="12"/>
        <v>7.0077720207253886</v>
      </c>
      <c r="K50" s="52">
        <f t="shared" si="12"/>
        <v>8.6139896373056981</v>
      </c>
      <c r="L50" s="52">
        <f t="shared" si="12"/>
        <v>9.3393782383419683</v>
      </c>
      <c r="M50" s="52">
        <f t="shared" si="12"/>
        <v>13.795336787564766</v>
      </c>
      <c r="N50" s="52">
        <f t="shared" si="12"/>
        <v>16.437823834196891</v>
      </c>
    </row>
    <row r="51" spans="2:14">
      <c r="B51" s="6" t="s">
        <v>32</v>
      </c>
      <c r="C51" s="52">
        <f t="shared" ref="C51:N51" si="13">(C41/0.0386)*2</f>
        <v>15.194300518134714</v>
      </c>
      <c r="D51" s="52">
        <f t="shared" si="13"/>
        <v>13.069948186528496</v>
      </c>
      <c r="E51" s="52">
        <f t="shared" si="13"/>
        <v>10.790155440414509</v>
      </c>
      <c r="F51" s="52">
        <f t="shared" si="13"/>
        <v>11.87823834196891</v>
      </c>
      <c r="G51" s="52">
        <f t="shared" si="13"/>
        <v>15.660621761658032</v>
      </c>
      <c r="H51" s="52">
        <f t="shared" si="13"/>
        <v>8.8730569948186524</v>
      </c>
      <c r="I51" s="52">
        <f t="shared" si="13"/>
        <v>12.448186528497407</v>
      </c>
      <c r="J51" s="52">
        <f t="shared" si="13"/>
        <v>8.6139896373056981</v>
      </c>
      <c r="K51" s="52">
        <f t="shared" si="13"/>
        <v>11.049222797927461</v>
      </c>
      <c r="L51" s="52">
        <f t="shared" si="13"/>
        <v>7.4740932642487055</v>
      </c>
      <c r="M51" s="52">
        <f t="shared" si="13"/>
        <v>15.401554404145077</v>
      </c>
      <c r="N51" s="52">
        <f t="shared" si="13"/>
        <v>17.836787564766841</v>
      </c>
    </row>
    <row r="52" spans="2:14">
      <c r="B52" s="6" t="s">
        <v>33</v>
      </c>
      <c r="C52" s="52">
        <f t="shared" ref="C52:N52" si="14">(C42/0.0386)*2</f>
        <v>12.759067357512953</v>
      </c>
      <c r="D52" s="52">
        <f t="shared" si="14"/>
        <v>11.87823834196891</v>
      </c>
      <c r="E52" s="52">
        <f t="shared" si="14"/>
        <v>13.277202072538858</v>
      </c>
      <c r="F52" s="52">
        <f t="shared" si="14"/>
        <v>10.2720207253886</v>
      </c>
      <c r="G52" s="52">
        <f t="shared" si="14"/>
        <v>17.888601036269431</v>
      </c>
      <c r="H52" s="52">
        <f t="shared" si="14"/>
        <v>10.116580310880829</v>
      </c>
      <c r="I52" s="52">
        <f t="shared" si="14"/>
        <v>10.012953367875648</v>
      </c>
      <c r="J52" s="52">
        <f t="shared" si="14"/>
        <v>7.0595854922279795</v>
      </c>
      <c r="K52" s="52">
        <f t="shared" si="14"/>
        <v>10.427461139896373</v>
      </c>
      <c r="L52" s="52">
        <f t="shared" si="14"/>
        <v>15.505181347150259</v>
      </c>
      <c r="M52" s="52">
        <f t="shared" si="14"/>
        <v>14.987046632124352</v>
      </c>
      <c r="N52" s="52">
        <f t="shared" si="14"/>
        <v>18.25129533678756</v>
      </c>
    </row>
    <row r="53" spans="2:14">
      <c r="B53" s="6" t="s">
        <v>34</v>
      </c>
      <c r="C53" s="52">
        <f t="shared" ref="C53:N53" si="15">(C43/0.0386)*2</f>
        <v>0.27202072538860128</v>
      </c>
      <c r="D53" s="52">
        <f t="shared" si="15"/>
        <v>9.1321243523316049</v>
      </c>
      <c r="E53" s="52">
        <f t="shared" si="15"/>
        <v>12.240932642487046</v>
      </c>
      <c r="F53" s="52">
        <f t="shared" si="15"/>
        <v>10.634715025906736</v>
      </c>
      <c r="G53" s="52">
        <f t="shared" si="15"/>
        <v>14.313471502590673</v>
      </c>
      <c r="H53" s="52">
        <f t="shared" si="15"/>
        <v>9.8575129533678751</v>
      </c>
      <c r="I53" s="52">
        <f t="shared" si="15"/>
        <v>10.790155440414509</v>
      </c>
      <c r="J53" s="52">
        <f t="shared" si="15"/>
        <v>10.738341968911918</v>
      </c>
      <c r="K53" s="52">
        <f t="shared" si="15"/>
        <v>13.847150259067355</v>
      </c>
      <c r="L53" s="52">
        <f t="shared" si="15"/>
        <v>17.525906735751295</v>
      </c>
      <c r="M53" s="52">
        <f t="shared" si="15"/>
        <v>17.00777202072539</v>
      </c>
      <c r="N53" s="52">
        <f t="shared" si="15"/>
        <v>0.4792746113989641</v>
      </c>
    </row>
  </sheetData>
  <phoneticPr fontId="0" type="noConversion"/>
  <pageMargins left="0.75" right="0.75" top="1" bottom="1" header="0.5" footer="0.5"/>
  <pageSetup orientation="portrait" horizontalDpi="90" verticalDpi="9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3"/>
  <sheetViews>
    <sheetView tabSelected="1" workbookViewId="0">
      <selection activeCell="C37" sqref="C37"/>
    </sheetView>
  </sheetViews>
  <sheetFormatPr defaultColWidth="8.7109375" defaultRowHeight="12.75"/>
  <cols>
    <col min="1" max="1" width="20.5703125" style="18" customWidth="1"/>
    <col min="2" max="2" width="12.5703125" style="18" customWidth="1"/>
    <col min="3" max="16384" width="8.7109375" style="18"/>
  </cols>
  <sheetData>
    <row r="2" spans="1:2">
      <c r="A2" s="18" t="s">
        <v>0</v>
      </c>
      <c r="B2" s="18" t="s">
        <v>1</v>
      </c>
    </row>
    <row r="4" spans="1:2">
      <c r="A4" s="18" t="s">
        <v>2</v>
      </c>
      <c r="B4" s="18" t="s">
        <v>3</v>
      </c>
    </row>
    <row r="5" spans="1:2">
      <c r="A5" s="18" t="s">
        <v>4</v>
      </c>
    </row>
    <row r="6" spans="1:2">
      <c r="A6" s="18" t="s">
        <v>5</v>
      </c>
      <c r="B6" s="18" t="s">
        <v>35</v>
      </c>
    </row>
    <row r="7" spans="1:2">
      <c r="A7" s="18" t="s">
        <v>7</v>
      </c>
      <c r="B7" s="19">
        <v>45622</v>
      </c>
    </row>
    <row r="8" spans="1:2">
      <c r="A8" s="18" t="s">
        <v>8</v>
      </c>
      <c r="B8" s="20">
        <v>0.65704861111111112</v>
      </c>
    </row>
    <row r="9" spans="1:2">
      <c r="A9" s="18" t="s">
        <v>9</v>
      </c>
      <c r="B9" s="18" t="s">
        <v>10</v>
      </c>
    </row>
    <row r="10" spans="1:2">
      <c r="A10" s="18" t="s">
        <v>11</v>
      </c>
      <c r="B10" s="18">
        <v>267176</v>
      </c>
    </row>
    <row r="11" spans="1:2">
      <c r="A11" s="18" t="s">
        <v>12</v>
      </c>
      <c r="B11" s="18" t="s">
        <v>13</v>
      </c>
    </row>
    <row r="13" spans="1:2">
      <c r="A13" s="21" t="s">
        <v>14</v>
      </c>
      <c r="B13" s="22"/>
    </row>
    <row r="14" spans="1:2">
      <c r="A14" s="18" t="s">
        <v>15</v>
      </c>
      <c r="B14" s="18" t="s">
        <v>16</v>
      </c>
    </row>
    <row r="15" spans="1:2">
      <c r="A15" s="18" t="s">
        <v>17</v>
      </c>
    </row>
    <row r="16" spans="1:2">
      <c r="A16" s="18" t="s">
        <v>18</v>
      </c>
      <c r="B16" s="18" t="s">
        <v>19</v>
      </c>
    </row>
    <row r="17" spans="1:15">
      <c r="A17" s="18" t="s">
        <v>20</v>
      </c>
      <c r="B17" s="18" t="s">
        <v>21</v>
      </c>
    </row>
    <row r="18" spans="1:15">
      <c r="B18" s="18" t="s">
        <v>22</v>
      </c>
    </row>
    <row r="19" spans="1:15">
      <c r="B19" s="18" t="s">
        <v>23</v>
      </c>
    </row>
    <row r="20" spans="1:15">
      <c r="B20" s="18" t="s">
        <v>24</v>
      </c>
    </row>
    <row r="22" spans="1:15">
      <c r="A22" s="21" t="s">
        <v>25</v>
      </c>
      <c r="B22" s="22"/>
    </row>
    <row r="23" spans="1:15">
      <c r="A23" s="18" t="s">
        <v>26</v>
      </c>
      <c r="B23" s="18">
        <v>36.1</v>
      </c>
    </row>
    <row r="25" spans="1:15">
      <c r="B25" s="23"/>
      <c r="C25" s="24">
        <v>1</v>
      </c>
      <c r="D25" s="24">
        <v>2</v>
      </c>
      <c r="E25" s="24">
        <v>3</v>
      </c>
      <c r="F25" s="24">
        <v>4</v>
      </c>
      <c r="G25" s="24">
        <v>5</v>
      </c>
      <c r="H25" s="24">
        <v>6</v>
      </c>
      <c r="I25" s="24">
        <v>7</v>
      </c>
      <c r="J25" s="24">
        <v>8</v>
      </c>
      <c r="K25" s="24">
        <v>9</v>
      </c>
      <c r="L25" s="24">
        <v>10</v>
      </c>
      <c r="M25" s="24">
        <v>11</v>
      </c>
      <c r="N25" s="24">
        <v>12</v>
      </c>
    </row>
    <row r="26" spans="1:15">
      <c r="B26" s="24" t="s">
        <v>27</v>
      </c>
      <c r="C26" s="25">
        <v>0.113</v>
      </c>
      <c r="D26" s="26">
        <v>0.372</v>
      </c>
      <c r="E26" s="27">
        <v>0.33600000000000002</v>
      </c>
      <c r="F26" s="28">
        <v>0.223</v>
      </c>
      <c r="G26" s="29">
        <v>0.28699999999999998</v>
      </c>
      <c r="H26" s="27">
        <v>0.34200000000000003</v>
      </c>
      <c r="I26" s="30">
        <v>0.38500000000000001</v>
      </c>
      <c r="J26" s="31">
        <v>0.32100000000000001</v>
      </c>
      <c r="K26" s="32">
        <v>0.25700000000000001</v>
      </c>
      <c r="L26" s="27">
        <v>0.33200000000000002</v>
      </c>
      <c r="M26" s="26">
        <v>0.36399999999999999</v>
      </c>
      <c r="N26" s="25">
        <v>0.107</v>
      </c>
      <c r="O26" s="33">
        <v>562</v>
      </c>
    </row>
    <row r="27" spans="1:15">
      <c r="B27" s="24" t="s">
        <v>28</v>
      </c>
      <c r="C27" s="30">
        <v>0.38400000000000001</v>
      </c>
      <c r="D27" s="26">
        <v>0.375</v>
      </c>
      <c r="E27" s="27">
        <v>0.33900000000000002</v>
      </c>
      <c r="F27" s="34">
        <v>0.20499999999999999</v>
      </c>
      <c r="G27" s="31">
        <v>0.30599999999999999</v>
      </c>
      <c r="H27" s="31">
        <v>0.308</v>
      </c>
      <c r="I27" s="26">
        <v>0.35899999999999999</v>
      </c>
      <c r="J27" s="31">
        <v>0.32200000000000001</v>
      </c>
      <c r="K27" s="35">
        <v>0.23300000000000001</v>
      </c>
      <c r="L27" s="32">
        <v>0.27200000000000002</v>
      </c>
      <c r="M27" s="27">
        <v>0.34399999999999997</v>
      </c>
      <c r="N27" s="31">
        <v>0.32400000000000001</v>
      </c>
      <c r="O27" s="33">
        <v>562</v>
      </c>
    </row>
    <row r="28" spans="1:15">
      <c r="B28" s="24" t="s">
        <v>29</v>
      </c>
      <c r="C28" s="26">
        <v>0.377</v>
      </c>
      <c r="D28" s="26">
        <v>0.36099999999999999</v>
      </c>
      <c r="E28" s="27">
        <v>0.35099999999999998</v>
      </c>
      <c r="F28" s="28">
        <v>0.22500000000000001</v>
      </c>
      <c r="G28" s="31">
        <v>0.32</v>
      </c>
      <c r="H28" s="31">
        <v>0.32</v>
      </c>
      <c r="I28" s="27">
        <v>0.34899999999999998</v>
      </c>
      <c r="J28" s="26">
        <v>0.35799999999999998</v>
      </c>
      <c r="K28" s="35">
        <v>0.252</v>
      </c>
      <c r="L28" s="29">
        <v>0.28499999999999998</v>
      </c>
      <c r="M28" s="36">
        <v>0.40600000000000003</v>
      </c>
      <c r="N28" s="37">
        <v>0.42899999999999999</v>
      </c>
      <c r="O28" s="33">
        <v>562</v>
      </c>
    </row>
    <row r="29" spans="1:15">
      <c r="B29" s="24" t="s">
        <v>30</v>
      </c>
      <c r="C29" s="27">
        <v>0.34399999999999997</v>
      </c>
      <c r="D29" s="36">
        <v>0.40500000000000003</v>
      </c>
      <c r="E29" s="31">
        <v>0.311</v>
      </c>
      <c r="F29" s="28">
        <v>0.218</v>
      </c>
      <c r="G29" s="32">
        <v>0.27900000000000003</v>
      </c>
      <c r="H29" s="29">
        <v>0.29499999999999998</v>
      </c>
      <c r="I29" s="26">
        <v>0.36799999999999999</v>
      </c>
      <c r="J29" s="27">
        <v>0.33900000000000002</v>
      </c>
      <c r="K29" s="35">
        <v>0.251</v>
      </c>
      <c r="L29" s="31">
        <v>0.315</v>
      </c>
      <c r="M29" s="27">
        <v>0.33</v>
      </c>
      <c r="N29" s="31">
        <v>0.32300000000000001</v>
      </c>
      <c r="O29" s="33">
        <v>562</v>
      </c>
    </row>
    <row r="30" spans="1:15">
      <c r="B30" s="24" t="s">
        <v>31</v>
      </c>
      <c r="C30" s="27">
        <v>0.35299999999999998</v>
      </c>
      <c r="D30" s="27">
        <v>0.35099999999999998</v>
      </c>
      <c r="E30" s="32">
        <v>0.25800000000000001</v>
      </c>
      <c r="F30" s="31">
        <v>0.309</v>
      </c>
      <c r="G30" s="29">
        <v>0.29599999999999999</v>
      </c>
      <c r="H30" s="29">
        <v>0.28599999999999998</v>
      </c>
      <c r="I30" s="32">
        <v>0.27600000000000002</v>
      </c>
      <c r="J30" s="29">
        <v>0.29799999999999999</v>
      </c>
      <c r="K30" s="32">
        <v>0.26800000000000002</v>
      </c>
      <c r="L30" s="32">
        <v>0.27700000000000002</v>
      </c>
      <c r="M30" s="32">
        <v>0.27100000000000002</v>
      </c>
      <c r="N30" s="31">
        <v>0.315</v>
      </c>
      <c r="O30" s="33">
        <v>562</v>
      </c>
    </row>
    <row r="31" spans="1:15">
      <c r="B31" s="24" t="s">
        <v>32</v>
      </c>
      <c r="C31" s="37">
        <v>0.45200000000000001</v>
      </c>
      <c r="D31" s="31">
        <v>0.32400000000000001</v>
      </c>
      <c r="E31" s="32">
        <v>0.27</v>
      </c>
      <c r="F31" s="27">
        <v>0.34399999999999997</v>
      </c>
      <c r="G31" s="29">
        <v>0.29099999999999998</v>
      </c>
      <c r="H31" s="29">
        <v>0.29199999999999998</v>
      </c>
      <c r="I31" s="31">
        <v>0.314</v>
      </c>
      <c r="J31" s="29">
        <v>0.29599999999999999</v>
      </c>
      <c r="K31" s="32">
        <v>0.27300000000000002</v>
      </c>
      <c r="L31" s="32">
        <v>0.27800000000000002</v>
      </c>
      <c r="M31" s="32">
        <v>0.25700000000000001</v>
      </c>
      <c r="N31" s="29">
        <v>0.28100000000000003</v>
      </c>
      <c r="O31" s="33">
        <v>562</v>
      </c>
    </row>
    <row r="32" spans="1:15">
      <c r="B32" s="24" t="s">
        <v>33</v>
      </c>
      <c r="C32" s="36">
        <v>0.41299999999999998</v>
      </c>
      <c r="D32" s="27">
        <v>0.35</v>
      </c>
      <c r="E32" s="32">
        <v>0.26500000000000001</v>
      </c>
      <c r="F32" s="31">
        <v>0.311</v>
      </c>
      <c r="G32" s="30">
        <v>0.38900000000000001</v>
      </c>
      <c r="H32" s="27">
        <v>0.34100000000000003</v>
      </c>
      <c r="I32" s="29">
        <v>0.29199999999999998</v>
      </c>
      <c r="J32" s="31">
        <v>0.32700000000000001</v>
      </c>
      <c r="K32" s="29">
        <v>0.29899999999999999</v>
      </c>
      <c r="L32" s="29">
        <v>0.3</v>
      </c>
      <c r="M32" s="32">
        <v>0.27300000000000002</v>
      </c>
      <c r="N32" s="31">
        <v>0.309</v>
      </c>
      <c r="O32" s="33">
        <v>562</v>
      </c>
    </row>
    <row r="33" spans="2:15">
      <c r="B33" s="24" t="s">
        <v>34</v>
      </c>
      <c r="C33" s="25">
        <v>0.115</v>
      </c>
      <c r="D33" s="31">
        <v>0.313</v>
      </c>
      <c r="E33" s="32">
        <v>0.25800000000000001</v>
      </c>
      <c r="F33" s="27">
        <v>0.34</v>
      </c>
      <c r="G33" s="31">
        <v>0.31900000000000001</v>
      </c>
      <c r="H33" s="31">
        <v>0.32100000000000001</v>
      </c>
      <c r="I33" s="31">
        <v>0.314</v>
      </c>
      <c r="J33" s="27">
        <v>0.34399999999999997</v>
      </c>
      <c r="K33" s="31">
        <v>0.309</v>
      </c>
      <c r="L33" s="27">
        <v>0.33100000000000002</v>
      </c>
      <c r="M33" s="32">
        <v>0.26300000000000001</v>
      </c>
      <c r="N33" s="25">
        <v>0.111</v>
      </c>
      <c r="O33" s="33">
        <v>562</v>
      </c>
    </row>
    <row r="35" spans="2:15">
      <c r="B35" s="5"/>
      <c r="C35" s="6">
        <v>1</v>
      </c>
      <c r="D35" s="6">
        <v>2</v>
      </c>
      <c r="E35" s="6">
        <v>3</v>
      </c>
      <c r="F35" s="6">
        <v>4</v>
      </c>
      <c r="G35" s="6">
        <v>5</v>
      </c>
      <c r="H35" s="6">
        <v>6</v>
      </c>
      <c r="I35" s="6">
        <v>7</v>
      </c>
      <c r="J35" s="6">
        <v>8</v>
      </c>
      <c r="K35" s="6">
        <v>9</v>
      </c>
      <c r="L35" s="6">
        <v>10</v>
      </c>
      <c r="M35" s="6">
        <v>11</v>
      </c>
      <c r="N35" s="6">
        <v>12</v>
      </c>
    </row>
    <row r="36" spans="2:15">
      <c r="B36" s="6" t="s">
        <v>27</v>
      </c>
      <c r="C36" s="52">
        <f>C26-(AVERAGE($C$26,$N$26,$C$33,$N$33))</f>
        <v>1.5000000000000013E-3</v>
      </c>
      <c r="D36" s="52">
        <f t="shared" ref="D36:N36" si="0">D26-(AVERAGE($C$26,$N$26,$C$33,$N$33))</f>
        <v>0.26050000000000001</v>
      </c>
      <c r="E36" s="52">
        <f t="shared" si="0"/>
        <v>0.22450000000000003</v>
      </c>
      <c r="F36" s="52">
        <f t="shared" si="0"/>
        <v>0.1115</v>
      </c>
      <c r="G36" s="52">
        <f t="shared" si="0"/>
        <v>0.17549999999999999</v>
      </c>
      <c r="H36" s="52">
        <f t="shared" si="0"/>
        <v>0.23050000000000004</v>
      </c>
      <c r="I36" s="52">
        <f t="shared" si="0"/>
        <v>0.27350000000000002</v>
      </c>
      <c r="J36" s="52">
        <f t="shared" si="0"/>
        <v>0.20950000000000002</v>
      </c>
      <c r="K36" s="52">
        <f t="shared" si="0"/>
        <v>0.14550000000000002</v>
      </c>
      <c r="L36" s="52">
        <f t="shared" si="0"/>
        <v>0.22050000000000003</v>
      </c>
      <c r="M36" s="52">
        <f t="shared" si="0"/>
        <v>0.2525</v>
      </c>
      <c r="N36" s="52">
        <f t="shared" si="0"/>
        <v>-4.500000000000004E-3</v>
      </c>
    </row>
    <row r="37" spans="2:15">
      <c r="B37" s="6" t="s">
        <v>28</v>
      </c>
      <c r="C37" s="52">
        <f t="shared" ref="C37:N43" si="1">C27-(AVERAGE($C$26,$N$26,$C$33,$N$33))</f>
        <v>0.27250000000000002</v>
      </c>
      <c r="D37" s="52">
        <f t="shared" si="1"/>
        <v>0.26350000000000001</v>
      </c>
      <c r="E37" s="52">
        <f t="shared" si="1"/>
        <v>0.22750000000000004</v>
      </c>
      <c r="F37" s="52">
        <f t="shared" si="1"/>
        <v>9.3499999999999986E-2</v>
      </c>
      <c r="G37" s="52">
        <f t="shared" si="1"/>
        <v>0.19450000000000001</v>
      </c>
      <c r="H37" s="52">
        <f t="shared" si="1"/>
        <v>0.19650000000000001</v>
      </c>
      <c r="I37" s="52">
        <f t="shared" si="1"/>
        <v>0.2475</v>
      </c>
      <c r="J37" s="52">
        <f t="shared" si="1"/>
        <v>0.21050000000000002</v>
      </c>
      <c r="K37" s="52">
        <f t="shared" si="1"/>
        <v>0.12150000000000001</v>
      </c>
      <c r="L37" s="52">
        <f t="shared" si="1"/>
        <v>0.16050000000000003</v>
      </c>
      <c r="M37" s="52">
        <f t="shared" si="1"/>
        <v>0.23249999999999998</v>
      </c>
      <c r="N37" s="52">
        <f t="shared" si="1"/>
        <v>0.21250000000000002</v>
      </c>
    </row>
    <row r="38" spans="2:15">
      <c r="B38" s="6" t="s">
        <v>29</v>
      </c>
      <c r="C38" s="52">
        <f t="shared" si="1"/>
        <v>0.26550000000000001</v>
      </c>
      <c r="D38" s="52">
        <f t="shared" si="1"/>
        <v>0.2495</v>
      </c>
      <c r="E38" s="52">
        <f t="shared" si="1"/>
        <v>0.23949999999999999</v>
      </c>
      <c r="F38" s="52">
        <f t="shared" si="1"/>
        <v>0.1135</v>
      </c>
      <c r="G38" s="52">
        <f t="shared" si="1"/>
        <v>0.20850000000000002</v>
      </c>
      <c r="H38" s="52">
        <f t="shared" si="1"/>
        <v>0.20850000000000002</v>
      </c>
      <c r="I38" s="52">
        <f t="shared" si="1"/>
        <v>0.23749999999999999</v>
      </c>
      <c r="J38" s="52">
        <f t="shared" si="1"/>
        <v>0.2465</v>
      </c>
      <c r="K38" s="52">
        <f t="shared" si="1"/>
        <v>0.14050000000000001</v>
      </c>
      <c r="L38" s="52">
        <f t="shared" si="1"/>
        <v>0.17349999999999999</v>
      </c>
      <c r="M38" s="52">
        <f t="shared" si="1"/>
        <v>0.29450000000000004</v>
      </c>
      <c r="N38" s="52">
        <f t="shared" si="1"/>
        <v>0.3175</v>
      </c>
    </row>
    <row r="39" spans="2:15">
      <c r="B39" s="6" t="s">
        <v>30</v>
      </c>
      <c r="C39" s="52">
        <f t="shared" si="1"/>
        <v>0.23249999999999998</v>
      </c>
      <c r="D39" s="52">
        <f t="shared" si="1"/>
        <v>0.29350000000000004</v>
      </c>
      <c r="E39" s="52">
        <f t="shared" si="1"/>
        <v>0.19950000000000001</v>
      </c>
      <c r="F39" s="52">
        <f t="shared" si="1"/>
        <v>0.1065</v>
      </c>
      <c r="G39" s="52">
        <f t="shared" si="1"/>
        <v>0.16750000000000004</v>
      </c>
      <c r="H39" s="52">
        <f t="shared" si="1"/>
        <v>0.1835</v>
      </c>
      <c r="I39" s="52">
        <f t="shared" si="1"/>
        <v>0.25650000000000001</v>
      </c>
      <c r="J39" s="52">
        <f t="shared" si="1"/>
        <v>0.22750000000000004</v>
      </c>
      <c r="K39" s="52">
        <f t="shared" si="1"/>
        <v>0.13950000000000001</v>
      </c>
      <c r="L39" s="52">
        <f t="shared" si="1"/>
        <v>0.20350000000000001</v>
      </c>
      <c r="M39" s="52">
        <f t="shared" si="1"/>
        <v>0.21850000000000003</v>
      </c>
      <c r="N39" s="52">
        <f t="shared" si="1"/>
        <v>0.21150000000000002</v>
      </c>
    </row>
    <row r="40" spans="2:15">
      <c r="B40" s="6" t="s">
        <v>31</v>
      </c>
      <c r="C40" s="52">
        <f t="shared" si="1"/>
        <v>0.24149999999999999</v>
      </c>
      <c r="D40" s="52">
        <f t="shared" si="1"/>
        <v>0.23949999999999999</v>
      </c>
      <c r="E40" s="52">
        <f t="shared" si="1"/>
        <v>0.14650000000000002</v>
      </c>
      <c r="F40" s="52">
        <f t="shared" si="1"/>
        <v>0.19750000000000001</v>
      </c>
      <c r="G40" s="52">
        <f t="shared" si="1"/>
        <v>0.1845</v>
      </c>
      <c r="H40" s="52">
        <f t="shared" si="1"/>
        <v>0.17449999999999999</v>
      </c>
      <c r="I40" s="52">
        <f t="shared" si="1"/>
        <v>0.16450000000000004</v>
      </c>
      <c r="J40" s="52">
        <f t="shared" si="1"/>
        <v>0.1865</v>
      </c>
      <c r="K40" s="52">
        <f t="shared" si="1"/>
        <v>0.15650000000000003</v>
      </c>
      <c r="L40" s="52">
        <f t="shared" si="1"/>
        <v>0.16550000000000004</v>
      </c>
      <c r="M40" s="52">
        <f t="shared" si="1"/>
        <v>0.15950000000000003</v>
      </c>
      <c r="N40" s="52">
        <f t="shared" si="1"/>
        <v>0.20350000000000001</v>
      </c>
    </row>
    <row r="41" spans="2:15">
      <c r="B41" s="6" t="s">
        <v>32</v>
      </c>
      <c r="C41" s="52">
        <f t="shared" si="1"/>
        <v>0.34050000000000002</v>
      </c>
      <c r="D41" s="52">
        <f t="shared" si="1"/>
        <v>0.21250000000000002</v>
      </c>
      <c r="E41" s="52">
        <f t="shared" si="1"/>
        <v>0.15850000000000003</v>
      </c>
      <c r="F41" s="52">
        <f t="shared" si="1"/>
        <v>0.23249999999999998</v>
      </c>
      <c r="G41" s="52">
        <f t="shared" si="1"/>
        <v>0.17949999999999999</v>
      </c>
      <c r="H41" s="52">
        <f t="shared" si="1"/>
        <v>0.18049999999999999</v>
      </c>
      <c r="I41" s="52">
        <f t="shared" si="1"/>
        <v>0.20250000000000001</v>
      </c>
      <c r="J41" s="52">
        <f t="shared" si="1"/>
        <v>0.1845</v>
      </c>
      <c r="K41" s="52">
        <f t="shared" si="1"/>
        <v>0.16150000000000003</v>
      </c>
      <c r="L41" s="52">
        <f t="shared" si="1"/>
        <v>0.16650000000000004</v>
      </c>
      <c r="M41" s="52">
        <f t="shared" si="1"/>
        <v>0.14550000000000002</v>
      </c>
      <c r="N41" s="52">
        <f t="shared" si="1"/>
        <v>0.16950000000000004</v>
      </c>
    </row>
    <row r="42" spans="2:15">
      <c r="B42" s="6" t="s">
        <v>33</v>
      </c>
      <c r="C42" s="52">
        <f t="shared" si="1"/>
        <v>0.30149999999999999</v>
      </c>
      <c r="D42" s="52">
        <f t="shared" si="1"/>
        <v>0.23849999999999999</v>
      </c>
      <c r="E42" s="52">
        <f t="shared" si="1"/>
        <v>0.15350000000000003</v>
      </c>
      <c r="F42" s="52">
        <f t="shared" si="1"/>
        <v>0.19950000000000001</v>
      </c>
      <c r="G42" s="52">
        <f t="shared" si="1"/>
        <v>0.27750000000000002</v>
      </c>
      <c r="H42" s="52">
        <f t="shared" si="1"/>
        <v>0.22950000000000004</v>
      </c>
      <c r="I42" s="52">
        <f t="shared" si="1"/>
        <v>0.18049999999999999</v>
      </c>
      <c r="J42" s="52">
        <f t="shared" si="1"/>
        <v>0.21550000000000002</v>
      </c>
      <c r="K42" s="52">
        <f t="shared" si="1"/>
        <v>0.1875</v>
      </c>
      <c r="L42" s="52">
        <f t="shared" si="1"/>
        <v>0.1885</v>
      </c>
      <c r="M42" s="52">
        <f t="shared" si="1"/>
        <v>0.16150000000000003</v>
      </c>
      <c r="N42" s="52">
        <f t="shared" si="1"/>
        <v>0.19750000000000001</v>
      </c>
    </row>
    <row r="43" spans="2:15">
      <c r="B43" s="6" t="s">
        <v>34</v>
      </c>
      <c r="C43" s="52">
        <f t="shared" si="1"/>
        <v>3.5000000000000031E-3</v>
      </c>
      <c r="D43" s="52">
        <f t="shared" si="1"/>
        <v>0.20150000000000001</v>
      </c>
      <c r="E43" s="52">
        <f t="shared" si="1"/>
        <v>0.14650000000000002</v>
      </c>
      <c r="F43" s="52">
        <f t="shared" si="1"/>
        <v>0.22850000000000004</v>
      </c>
      <c r="G43" s="52">
        <f t="shared" si="1"/>
        <v>0.20750000000000002</v>
      </c>
      <c r="H43" s="52">
        <f t="shared" si="1"/>
        <v>0.20950000000000002</v>
      </c>
      <c r="I43" s="52">
        <f t="shared" si="1"/>
        <v>0.20250000000000001</v>
      </c>
      <c r="J43" s="52">
        <f t="shared" si="1"/>
        <v>0.23249999999999998</v>
      </c>
      <c r="K43" s="52">
        <f t="shared" si="1"/>
        <v>0.19750000000000001</v>
      </c>
      <c r="L43" s="52">
        <f t="shared" si="1"/>
        <v>0.21950000000000003</v>
      </c>
      <c r="M43" s="52">
        <f t="shared" si="1"/>
        <v>0.15150000000000002</v>
      </c>
      <c r="N43" s="52">
        <f t="shared" si="1"/>
        <v>-5.0000000000000044E-4</v>
      </c>
    </row>
    <row r="44" spans="2:15"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2:15">
      <c r="B45" s="5"/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</row>
    <row r="46" spans="2:15">
      <c r="B46" s="6" t="s">
        <v>27</v>
      </c>
      <c r="C46" s="52">
        <f>(C36/0.0386)*2</f>
        <v>7.7720207253886078E-2</v>
      </c>
      <c r="D46" s="52">
        <f t="shared" ref="D46:N46" si="2">(D36/0.0386)*2</f>
        <v>13.49740932642487</v>
      </c>
      <c r="E46" s="52">
        <f t="shared" si="2"/>
        <v>11.632124352331607</v>
      </c>
      <c r="F46" s="52">
        <f t="shared" si="2"/>
        <v>5.7772020725388602</v>
      </c>
      <c r="G46" s="52">
        <f t="shared" si="2"/>
        <v>9.0932642487046618</v>
      </c>
      <c r="H46" s="52">
        <f t="shared" si="2"/>
        <v>11.943005181347152</v>
      </c>
      <c r="I46" s="52">
        <f t="shared" si="2"/>
        <v>14.17098445595855</v>
      </c>
      <c r="J46" s="52">
        <f t="shared" si="2"/>
        <v>10.854922279792746</v>
      </c>
      <c r="K46" s="52">
        <f t="shared" si="2"/>
        <v>7.5388601036269431</v>
      </c>
      <c r="L46" s="52">
        <f t="shared" si="2"/>
        <v>11.424870466321245</v>
      </c>
      <c r="M46" s="52">
        <f t="shared" si="2"/>
        <v>13.082901554404144</v>
      </c>
      <c r="N46" s="52">
        <f t="shared" si="2"/>
        <v>-0.23316062176165822</v>
      </c>
    </row>
    <row r="47" spans="2:15">
      <c r="B47" s="6" t="s">
        <v>28</v>
      </c>
      <c r="C47" s="52">
        <f t="shared" ref="C47:N53" si="3">(C37/0.0386)*2</f>
        <v>14.119170984455959</v>
      </c>
      <c r="D47" s="52">
        <f t="shared" si="3"/>
        <v>13.652849740932643</v>
      </c>
      <c r="E47" s="52">
        <f t="shared" si="3"/>
        <v>11.787564766839379</v>
      </c>
      <c r="F47" s="52">
        <f t="shared" si="3"/>
        <v>4.8445595854922265</v>
      </c>
      <c r="G47" s="52">
        <f t="shared" si="3"/>
        <v>10.077720207253886</v>
      </c>
      <c r="H47" s="52">
        <f t="shared" si="3"/>
        <v>10.181347150259068</v>
      </c>
      <c r="I47" s="52">
        <f t="shared" si="3"/>
        <v>12.823834196891191</v>
      </c>
      <c r="J47" s="52">
        <f t="shared" si="3"/>
        <v>10.906735751295336</v>
      </c>
      <c r="K47" s="52">
        <f t="shared" si="3"/>
        <v>6.295336787564767</v>
      </c>
      <c r="L47" s="52">
        <f t="shared" si="3"/>
        <v>8.3160621761658042</v>
      </c>
      <c r="M47" s="52">
        <f t="shared" si="3"/>
        <v>12.04663212435233</v>
      </c>
      <c r="N47" s="52">
        <f t="shared" si="3"/>
        <v>11.010362694300518</v>
      </c>
    </row>
    <row r="48" spans="2:15">
      <c r="B48" s="6" t="s">
        <v>29</v>
      </c>
      <c r="C48" s="52">
        <f t="shared" si="3"/>
        <v>13.756476683937823</v>
      </c>
      <c r="D48" s="52">
        <f t="shared" si="3"/>
        <v>12.927461139896373</v>
      </c>
      <c r="E48" s="52">
        <f t="shared" si="3"/>
        <v>12.409326424870464</v>
      </c>
      <c r="F48" s="52">
        <f t="shared" si="3"/>
        <v>5.880829015544041</v>
      </c>
      <c r="G48" s="52">
        <f t="shared" si="3"/>
        <v>10.803108808290157</v>
      </c>
      <c r="H48" s="52">
        <f t="shared" si="3"/>
        <v>10.803108808290157</v>
      </c>
      <c r="I48" s="52">
        <f t="shared" si="3"/>
        <v>12.305699481865284</v>
      </c>
      <c r="J48" s="52">
        <f t="shared" si="3"/>
        <v>12.7720207253886</v>
      </c>
      <c r="K48" s="52">
        <f t="shared" si="3"/>
        <v>7.2797927461139897</v>
      </c>
      <c r="L48" s="52">
        <f t="shared" si="3"/>
        <v>8.9896373056994801</v>
      </c>
      <c r="M48" s="52">
        <f t="shared" si="3"/>
        <v>15.259067357512954</v>
      </c>
      <c r="N48" s="52">
        <f t="shared" si="3"/>
        <v>16.450777202072537</v>
      </c>
    </row>
    <row r="49" spans="2:14">
      <c r="B49" s="6" t="s">
        <v>30</v>
      </c>
      <c r="C49" s="52">
        <f t="shared" si="3"/>
        <v>12.04663212435233</v>
      </c>
      <c r="D49" s="52">
        <f t="shared" si="3"/>
        <v>15.207253886010363</v>
      </c>
      <c r="E49" s="52">
        <f t="shared" si="3"/>
        <v>10.336787564766839</v>
      </c>
      <c r="F49" s="52">
        <f t="shared" si="3"/>
        <v>5.5181347150259059</v>
      </c>
      <c r="G49" s="52">
        <f t="shared" si="3"/>
        <v>8.6787564766839385</v>
      </c>
      <c r="H49" s="52">
        <f t="shared" si="3"/>
        <v>9.5077720207253886</v>
      </c>
      <c r="I49" s="52">
        <f t="shared" si="3"/>
        <v>13.290155440414507</v>
      </c>
      <c r="J49" s="52">
        <f t="shared" si="3"/>
        <v>11.787564766839379</v>
      </c>
      <c r="K49" s="52">
        <f t="shared" si="3"/>
        <v>7.2279792746113989</v>
      </c>
      <c r="L49" s="52">
        <f t="shared" si="3"/>
        <v>10.544041450777202</v>
      </c>
      <c r="M49" s="52">
        <f t="shared" si="3"/>
        <v>11.321243523316063</v>
      </c>
      <c r="N49" s="52">
        <f t="shared" si="3"/>
        <v>10.958549222797927</v>
      </c>
    </row>
    <row r="50" spans="2:14">
      <c r="B50" s="6" t="s">
        <v>31</v>
      </c>
      <c r="C50" s="52">
        <f t="shared" si="3"/>
        <v>12.512953367875646</v>
      </c>
      <c r="D50" s="52">
        <f t="shared" si="3"/>
        <v>12.409326424870464</v>
      </c>
      <c r="E50" s="52">
        <f t="shared" si="3"/>
        <v>7.590673575129534</v>
      </c>
      <c r="F50" s="52">
        <f t="shared" si="3"/>
        <v>10.233160621761657</v>
      </c>
      <c r="G50" s="52">
        <f t="shared" si="3"/>
        <v>9.5595854922279777</v>
      </c>
      <c r="H50" s="52">
        <f t="shared" si="3"/>
        <v>9.0414507772020709</v>
      </c>
      <c r="I50" s="52">
        <f t="shared" si="3"/>
        <v>8.5233160621761677</v>
      </c>
      <c r="J50" s="52">
        <f t="shared" si="3"/>
        <v>9.6632124352331594</v>
      </c>
      <c r="K50" s="52">
        <f t="shared" si="3"/>
        <v>8.1088082901554408</v>
      </c>
      <c r="L50" s="52">
        <f t="shared" si="3"/>
        <v>8.5751295336787585</v>
      </c>
      <c r="M50" s="52">
        <f t="shared" si="3"/>
        <v>8.2642487046632134</v>
      </c>
      <c r="N50" s="52">
        <f t="shared" si="3"/>
        <v>10.544041450777202</v>
      </c>
    </row>
    <row r="51" spans="2:14">
      <c r="B51" s="6" t="s">
        <v>32</v>
      </c>
      <c r="C51" s="52">
        <f t="shared" si="3"/>
        <v>17.642487046632123</v>
      </c>
      <c r="D51" s="52">
        <f t="shared" si="3"/>
        <v>11.010362694300518</v>
      </c>
      <c r="E51" s="52">
        <f t="shared" si="3"/>
        <v>8.2124352331606225</v>
      </c>
      <c r="F51" s="52">
        <f t="shared" si="3"/>
        <v>12.04663212435233</v>
      </c>
      <c r="G51" s="52">
        <f t="shared" si="3"/>
        <v>9.3005181347150252</v>
      </c>
      <c r="H51" s="52">
        <f t="shared" si="3"/>
        <v>9.3523316062176161</v>
      </c>
      <c r="I51" s="52">
        <f t="shared" si="3"/>
        <v>10.492227979274611</v>
      </c>
      <c r="J51" s="52">
        <f t="shared" si="3"/>
        <v>9.5595854922279777</v>
      </c>
      <c r="K51" s="52">
        <f t="shared" si="3"/>
        <v>8.3678756476683951</v>
      </c>
      <c r="L51" s="52">
        <f t="shared" si="3"/>
        <v>8.6269430051813494</v>
      </c>
      <c r="M51" s="52">
        <f t="shared" si="3"/>
        <v>7.5388601036269431</v>
      </c>
      <c r="N51" s="52">
        <f t="shared" si="3"/>
        <v>8.7823834196891202</v>
      </c>
    </row>
    <row r="52" spans="2:14">
      <c r="B52" s="6" t="s">
        <v>33</v>
      </c>
      <c r="C52" s="52">
        <f t="shared" si="3"/>
        <v>15.621761658031087</v>
      </c>
      <c r="D52" s="52">
        <f t="shared" si="3"/>
        <v>12.357512953367875</v>
      </c>
      <c r="E52" s="52">
        <f t="shared" si="3"/>
        <v>7.9533678756476691</v>
      </c>
      <c r="F52" s="52">
        <f t="shared" si="3"/>
        <v>10.336787564766839</v>
      </c>
      <c r="G52" s="52">
        <f t="shared" si="3"/>
        <v>14.378238341968911</v>
      </c>
      <c r="H52" s="52">
        <f t="shared" si="3"/>
        <v>11.891191709844561</v>
      </c>
      <c r="I52" s="52">
        <f t="shared" si="3"/>
        <v>9.3523316062176161</v>
      </c>
      <c r="J52" s="52">
        <f t="shared" si="3"/>
        <v>11.165803108808291</v>
      </c>
      <c r="K52" s="52">
        <f t="shared" si="3"/>
        <v>9.7150259067357503</v>
      </c>
      <c r="L52" s="52">
        <f t="shared" si="3"/>
        <v>9.7668393782383411</v>
      </c>
      <c r="M52" s="52">
        <f t="shared" si="3"/>
        <v>8.3678756476683951</v>
      </c>
      <c r="N52" s="52">
        <f t="shared" si="3"/>
        <v>10.233160621761657</v>
      </c>
    </row>
    <row r="53" spans="2:14">
      <c r="B53" s="6" t="s">
        <v>34</v>
      </c>
      <c r="C53" s="52">
        <f t="shared" si="3"/>
        <v>0.1813471502590675</v>
      </c>
      <c r="D53" s="52">
        <f t="shared" si="3"/>
        <v>10.440414507772021</v>
      </c>
      <c r="E53" s="52">
        <f t="shared" si="3"/>
        <v>7.590673575129534</v>
      </c>
      <c r="F53" s="52">
        <f t="shared" si="3"/>
        <v>11.83937823834197</v>
      </c>
      <c r="G53" s="52">
        <f t="shared" si="3"/>
        <v>10.751295336787566</v>
      </c>
      <c r="H53" s="52">
        <f t="shared" si="3"/>
        <v>10.854922279792746</v>
      </c>
      <c r="I53" s="52">
        <f t="shared" si="3"/>
        <v>10.492227979274611</v>
      </c>
      <c r="J53" s="52">
        <f t="shared" si="3"/>
        <v>12.04663212435233</v>
      </c>
      <c r="K53" s="52">
        <f t="shared" si="3"/>
        <v>10.233160621761657</v>
      </c>
      <c r="L53" s="52">
        <f t="shared" si="3"/>
        <v>11.373056994818654</v>
      </c>
      <c r="M53" s="52">
        <f t="shared" si="3"/>
        <v>7.8497409326424874</v>
      </c>
      <c r="N53" s="52">
        <f t="shared" si="3"/>
        <v>-2.5906735751295359E-2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41"/>
  <sheetViews>
    <sheetView topLeftCell="A32" workbookViewId="0">
      <selection activeCell="H47" sqref="H47"/>
    </sheetView>
  </sheetViews>
  <sheetFormatPr defaultColWidth="8.7109375" defaultRowHeight="12.75"/>
  <cols>
    <col min="1" max="1" width="20.5703125" style="18" customWidth="1"/>
    <col min="2" max="2" width="12.5703125" style="18" customWidth="1"/>
    <col min="3" max="16384" width="8.7109375" style="18"/>
  </cols>
  <sheetData>
    <row r="2" spans="1:2">
      <c r="A2" s="18" t="s">
        <v>0</v>
      </c>
      <c r="B2" s="18" t="s">
        <v>1</v>
      </c>
    </row>
    <row r="4" spans="1:2">
      <c r="A4" s="18" t="s">
        <v>2</v>
      </c>
      <c r="B4" s="18" t="s">
        <v>3</v>
      </c>
    </row>
    <row r="5" spans="1:2">
      <c r="A5" s="18" t="s">
        <v>4</v>
      </c>
    </row>
    <row r="6" spans="1:2">
      <c r="A6" s="18" t="s">
        <v>5</v>
      </c>
      <c r="B6" s="18" t="s">
        <v>36</v>
      </c>
    </row>
    <row r="7" spans="1:2">
      <c r="A7" s="18" t="s">
        <v>7</v>
      </c>
      <c r="B7" s="19">
        <v>45622</v>
      </c>
    </row>
    <row r="8" spans="1:2">
      <c r="A8" s="18" t="s">
        <v>8</v>
      </c>
      <c r="B8" s="20">
        <v>0.65781250000000002</v>
      </c>
    </row>
    <row r="9" spans="1:2">
      <c r="A9" s="18" t="s">
        <v>9</v>
      </c>
      <c r="B9" s="18" t="s">
        <v>10</v>
      </c>
    </row>
    <row r="10" spans="1:2">
      <c r="A10" s="18" t="s">
        <v>11</v>
      </c>
      <c r="B10" s="18">
        <v>267176</v>
      </c>
    </row>
    <row r="11" spans="1:2">
      <c r="A11" s="18" t="s">
        <v>12</v>
      </c>
      <c r="B11" s="18" t="s">
        <v>13</v>
      </c>
    </row>
    <row r="13" spans="1:2">
      <c r="A13" s="21" t="s">
        <v>14</v>
      </c>
      <c r="B13" s="22"/>
    </row>
    <row r="14" spans="1:2">
      <c r="A14" s="18" t="s">
        <v>15</v>
      </c>
      <c r="B14" s="18" t="s">
        <v>16</v>
      </c>
    </row>
    <row r="15" spans="1:2">
      <c r="A15" s="18" t="s">
        <v>17</v>
      </c>
    </row>
    <row r="16" spans="1:2">
      <c r="A16" s="18" t="s">
        <v>18</v>
      </c>
      <c r="B16" s="18" t="s">
        <v>19</v>
      </c>
    </row>
    <row r="17" spans="1:15">
      <c r="A17" s="18" t="s">
        <v>20</v>
      </c>
      <c r="B17" s="18" t="s">
        <v>21</v>
      </c>
    </row>
    <row r="18" spans="1:15">
      <c r="B18" s="18" t="s">
        <v>22</v>
      </c>
    </row>
    <row r="19" spans="1:15">
      <c r="B19" s="18" t="s">
        <v>23</v>
      </c>
    </row>
    <row r="20" spans="1:15">
      <c r="B20" s="18" t="s">
        <v>24</v>
      </c>
    </row>
    <row r="22" spans="1:15">
      <c r="A22" s="21" t="s">
        <v>25</v>
      </c>
      <c r="B22" s="22"/>
    </row>
    <row r="23" spans="1:15">
      <c r="A23" s="18" t="s">
        <v>26</v>
      </c>
      <c r="B23" s="18">
        <v>35.700000000000003</v>
      </c>
    </row>
    <row r="25" spans="1:15">
      <c r="B25" s="23"/>
      <c r="C25" s="24">
        <v>1</v>
      </c>
      <c r="D25" s="40">
        <v>2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9"/>
    </row>
    <row r="26" spans="1:15">
      <c r="B26" s="24" t="s">
        <v>27</v>
      </c>
      <c r="C26" s="38">
        <v>8.4000000000000005E-2</v>
      </c>
      <c r="D26" s="41">
        <v>8.2000000000000003E-2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5">
      <c r="B27" s="24" t="s">
        <v>28</v>
      </c>
      <c r="C27" s="28">
        <v>0.16800000000000001</v>
      </c>
      <c r="D27" s="42">
        <v>0.16200000000000001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>
      <c r="B28" s="24" t="s">
        <v>29</v>
      </c>
      <c r="C28" s="32">
        <v>0.249</v>
      </c>
      <c r="D28" s="43">
        <v>0.252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>
      <c r="B29" s="24" t="s">
        <v>30</v>
      </c>
      <c r="C29" s="27">
        <v>0.33200000000000002</v>
      </c>
      <c r="D29" s="44">
        <v>0.30199999999999999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>
      <c r="B30" s="24" t="s">
        <v>31</v>
      </c>
      <c r="C30" s="30">
        <v>0.38700000000000001</v>
      </c>
      <c r="D30" s="45">
        <v>0.36099999999999999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5">
      <c r="B31" s="24" t="s">
        <v>32</v>
      </c>
      <c r="C31" s="37">
        <v>0.46600000000000003</v>
      </c>
      <c r="D31" s="46">
        <v>0.42899999999999999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>
      <c r="B32" s="24" t="s">
        <v>33</v>
      </c>
      <c r="C32" s="39">
        <v>0.121</v>
      </c>
      <c r="D32" s="47">
        <v>0.121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4" spans="2:6">
      <c r="B34" s="23"/>
      <c r="C34" s="24">
        <v>1</v>
      </c>
      <c r="D34" s="40">
        <v>2</v>
      </c>
    </row>
    <row r="35" spans="2:6">
      <c r="B35" s="24" t="s">
        <v>27</v>
      </c>
      <c r="C35" s="38">
        <f>C26-(AVERAGE($C$26:$D$26))</f>
        <v>1.0000000000000009E-3</v>
      </c>
      <c r="D35" s="38">
        <f>D26-(AVERAGE($C$26:$D$26))</f>
        <v>-1.0000000000000009E-3</v>
      </c>
      <c r="E35" s="18">
        <v>0</v>
      </c>
      <c r="F35" s="18">
        <f>AVERAGE(C35:D35)</f>
        <v>0</v>
      </c>
    </row>
    <row r="36" spans="2:6">
      <c r="B36" s="24" t="s">
        <v>28</v>
      </c>
      <c r="C36" s="38">
        <f t="shared" ref="C36:D36" si="0">C27-(AVERAGE($C$26:$D$26))</f>
        <v>8.5000000000000006E-2</v>
      </c>
      <c r="D36" s="38">
        <f t="shared" si="0"/>
        <v>7.9000000000000001E-2</v>
      </c>
      <c r="E36" s="18">
        <v>2</v>
      </c>
      <c r="F36" s="18">
        <f t="shared" ref="F36:F40" si="1">AVERAGE(C36:D36)</f>
        <v>8.2000000000000003E-2</v>
      </c>
    </row>
    <row r="37" spans="2:6">
      <c r="B37" s="24" t="s">
        <v>29</v>
      </c>
      <c r="C37" s="38">
        <f t="shared" ref="C37:D37" si="2">C28-(AVERAGE($C$26:$D$26))</f>
        <v>0.16599999999999998</v>
      </c>
      <c r="D37" s="38">
        <f t="shared" si="2"/>
        <v>0.16899999999999998</v>
      </c>
      <c r="E37" s="18">
        <v>4</v>
      </c>
      <c r="F37" s="18">
        <f t="shared" si="1"/>
        <v>0.16749999999999998</v>
      </c>
    </row>
    <row r="38" spans="2:6">
      <c r="B38" s="24" t="s">
        <v>30</v>
      </c>
      <c r="C38" s="38">
        <f t="shared" ref="C38:D38" si="3">C29-(AVERAGE($C$26:$D$26))</f>
        <v>0.249</v>
      </c>
      <c r="D38" s="38">
        <f t="shared" si="3"/>
        <v>0.21899999999999997</v>
      </c>
      <c r="E38" s="18">
        <v>6</v>
      </c>
      <c r="F38" s="18">
        <f t="shared" si="1"/>
        <v>0.23399999999999999</v>
      </c>
    </row>
    <row r="39" spans="2:6">
      <c r="B39" s="24" t="s">
        <v>31</v>
      </c>
      <c r="C39" s="38">
        <f t="shared" ref="C39" si="4">C30-(AVERAGE($C$26:$D$26))</f>
        <v>0.30399999999999999</v>
      </c>
      <c r="D39" s="38"/>
      <c r="E39" s="18">
        <v>8</v>
      </c>
      <c r="F39" s="18">
        <f t="shared" si="1"/>
        <v>0.30399999999999999</v>
      </c>
    </row>
    <row r="40" spans="2:6">
      <c r="B40" s="24" t="s">
        <v>32</v>
      </c>
      <c r="C40" s="38">
        <f t="shared" ref="C40" si="5">C31-(AVERAGE($C$26:$D$26))</f>
        <v>0.38300000000000001</v>
      </c>
      <c r="D40" s="38"/>
      <c r="E40" s="18">
        <v>10</v>
      </c>
      <c r="F40" s="18">
        <f t="shared" si="1"/>
        <v>0.38300000000000001</v>
      </c>
    </row>
    <row r="41" spans="2:6">
      <c r="B41" s="24" t="s">
        <v>33</v>
      </c>
      <c r="C41" s="39">
        <v>0.121</v>
      </c>
      <c r="D41" s="47">
        <v>0.121</v>
      </c>
    </row>
  </sheetData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c66d55-2017-496a-b855-ee92dc9123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B5C8B0F450340B78BC23526F5D867" ma:contentTypeVersion="14" ma:contentTypeDescription="Create a new document." ma:contentTypeScope="" ma:versionID="2ec48b0e13327e98a6133542078cd3ac">
  <xsd:schema xmlns:xsd="http://www.w3.org/2001/XMLSchema" xmlns:xs="http://www.w3.org/2001/XMLSchema" xmlns:p="http://schemas.microsoft.com/office/2006/metadata/properties" xmlns:ns3="51c66d55-2017-496a-b855-ee92dc912360" xmlns:ns4="5bbbb4a2-ae3c-4f60-b5cd-a5ade1a9b1e2" targetNamespace="http://schemas.microsoft.com/office/2006/metadata/properties" ma:root="true" ma:fieldsID="a1a810439c36910e4ad14eea3366402c" ns3:_="" ns4:_="">
    <xsd:import namespace="51c66d55-2017-496a-b855-ee92dc912360"/>
    <xsd:import namespace="5bbbb4a2-ae3c-4f60-b5cd-a5ade1a9b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66d55-2017-496a-b855-ee92dc9123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bb4a2-ae3c-4f60-b5cd-a5ade1a9b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94ECB5-5551-422D-83FB-560B2BE01568}"/>
</file>

<file path=customXml/itemProps2.xml><?xml version="1.0" encoding="utf-8"?>
<ds:datastoreItem xmlns:ds="http://schemas.openxmlformats.org/officeDocument/2006/customXml" ds:itemID="{D54E7677-6915-415A-922E-52A9DE2ADF01}"/>
</file>

<file path=customXml/itemProps3.xml><?xml version="1.0" encoding="utf-8"?>
<ds:datastoreItem xmlns:ds="http://schemas.openxmlformats.org/officeDocument/2006/customXml" ds:itemID="{2B72F839-4164-45A6-855C-76C6BFD49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Prates, Mateus (NIH/NIEHS) [F]</dc:creator>
  <cp:keywords/>
  <dc:description/>
  <cp:lastModifiedBy/>
  <cp:revision/>
  <dcterms:created xsi:type="dcterms:W3CDTF">2011-01-18T20:51:17Z</dcterms:created>
  <dcterms:modified xsi:type="dcterms:W3CDTF">2025-06-23T15:35:17Z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  <property fmtid="{D5CDD505-2E9C-101B-9397-08002B2CF9AE}" pid="4" name="ContentTypeId">
    <vt:lpwstr>0x010100566B5C8B0F450340B78BC23526F5D867</vt:lpwstr>
  </property>
</Properties>
</file>