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rittanyrickard/Desktop/"/>
    </mc:Choice>
  </mc:AlternateContent>
  <xr:revisionPtr revIDLastSave="0" documentId="13_ncr:1_{85EA332C-E0A6-B244-AA7F-1AE43B48FB01}" xr6:coauthVersionLast="47" xr6:coauthVersionMax="47" xr10:uidLastSave="{00000000-0000-0000-0000-000000000000}"/>
  <bookViews>
    <workbookView xWindow="0" yWindow="760" windowWidth="30240" windowHeight="17400" xr2:uid="{3E285568-B30E-4DD1-BD0A-037AEC5C92E1}"/>
  </bookViews>
  <sheets>
    <sheet name="Results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49" i="5" l="1"/>
  <c r="AB2" i="5"/>
  <c r="W149" i="5"/>
  <c r="W150" i="5"/>
  <c r="W151" i="5"/>
  <c r="W152" i="5"/>
  <c r="W153" i="5"/>
  <c r="W154" i="5"/>
  <c r="W155" i="5"/>
  <c r="W156" i="5"/>
  <c r="W157" i="5"/>
  <c r="W158" i="5"/>
  <c r="W159" i="5"/>
  <c r="W160" i="5"/>
  <c r="W161" i="5"/>
  <c r="W162" i="5"/>
  <c r="W163" i="5"/>
  <c r="W164" i="5"/>
  <c r="W165" i="5"/>
  <c r="W166" i="5"/>
  <c r="W167" i="5"/>
  <c r="W168" i="5"/>
  <c r="W169" i="5"/>
  <c r="W170" i="5"/>
  <c r="W171" i="5"/>
  <c r="W172" i="5"/>
  <c r="W173" i="5"/>
  <c r="W174" i="5"/>
  <c r="W175" i="5"/>
  <c r="W176" i="5"/>
  <c r="W177" i="5"/>
  <c r="W178" i="5"/>
  <c r="W179" i="5"/>
  <c r="W180" i="5"/>
  <c r="W181" i="5"/>
  <c r="W182" i="5"/>
  <c r="W183" i="5"/>
  <c r="W184" i="5"/>
  <c r="W185" i="5"/>
  <c r="W186" i="5"/>
  <c r="W187" i="5"/>
  <c r="W188" i="5"/>
  <c r="W189" i="5"/>
  <c r="W190" i="5"/>
  <c r="W191" i="5"/>
  <c r="W192" i="5"/>
  <c r="W193" i="5"/>
  <c r="W194" i="5"/>
  <c r="W195" i="5"/>
  <c r="W196" i="5"/>
  <c r="W197" i="5"/>
  <c r="W198" i="5"/>
  <c r="W199" i="5"/>
  <c r="W200" i="5"/>
  <c r="W201" i="5"/>
  <c r="W202" i="5"/>
  <c r="W203" i="5"/>
  <c r="W204" i="5"/>
  <c r="W205" i="5"/>
  <c r="W206" i="5"/>
  <c r="W207" i="5"/>
  <c r="W208" i="5"/>
  <c r="W209" i="5"/>
  <c r="W210" i="5"/>
  <c r="W211" i="5"/>
  <c r="W212" i="5"/>
  <c r="W213" i="5"/>
  <c r="W214" i="5"/>
  <c r="W215" i="5"/>
  <c r="W216" i="5"/>
  <c r="W217" i="5"/>
  <c r="W218" i="5"/>
  <c r="W219" i="5"/>
  <c r="W220" i="5"/>
  <c r="W221" i="5"/>
  <c r="W222" i="5"/>
  <c r="W223" i="5"/>
  <c r="W224" i="5"/>
  <c r="W225" i="5"/>
  <c r="W226" i="5"/>
  <c r="W227" i="5"/>
  <c r="W228" i="5"/>
  <c r="W229" i="5"/>
  <c r="W230" i="5"/>
  <c r="W231" i="5"/>
  <c r="W232" i="5"/>
  <c r="W233" i="5"/>
  <c r="W234" i="5"/>
  <c r="W235" i="5"/>
  <c r="W236" i="5"/>
  <c r="W237" i="5"/>
  <c r="W238" i="5"/>
  <c r="W239" i="5"/>
  <c r="W240" i="5"/>
  <c r="W241" i="5"/>
  <c r="W242" i="5"/>
  <c r="W243" i="5"/>
  <c r="W244" i="5"/>
  <c r="W245" i="5"/>
  <c r="W246" i="5"/>
  <c r="W247" i="5"/>
  <c r="W248" i="5"/>
  <c r="W249" i="5"/>
  <c r="W250" i="5"/>
  <c r="W251" i="5"/>
  <c r="W252" i="5"/>
  <c r="W253" i="5"/>
  <c r="W254" i="5"/>
  <c r="W255" i="5"/>
  <c r="W256" i="5"/>
  <c r="W257" i="5"/>
  <c r="W258" i="5"/>
  <c r="W259" i="5"/>
  <c r="W260" i="5"/>
  <c r="W261" i="5"/>
  <c r="W262" i="5"/>
  <c r="W263" i="5"/>
  <c r="W264" i="5"/>
  <c r="W265" i="5"/>
  <c r="W266" i="5"/>
  <c r="W267" i="5"/>
  <c r="W268" i="5"/>
  <c r="W269" i="5"/>
  <c r="W270" i="5"/>
  <c r="W271" i="5"/>
  <c r="W272" i="5"/>
  <c r="W273" i="5"/>
  <c r="W274" i="5"/>
  <c r="W275" i="5"/>
  <c r="W276" i="5"/>
  <c r="W277" i="5"/>
  <c r="W278" i="5"/>
  <c r="W279" i="5"/>
  <c r="W280" i="5"/>
  <c r="W281" i="5"/>
  <c r="W282" i="5"/>
  <c r="W283" i="5"/>
  <c r="W284" i="5"/>
  <c r="W285" i="5"/>
  <c r="W286" i="5"/>
  <c r="W287" i="5"/>
  <c r="W288" i="5"/>
  <c r="W289" i="5"/>
  <c r="W290" i="5"/>
  <c r="W291" i="5"/>
  <c r="W148" i="5"/>
  <c r="W122" i="5"/>
  <c r="W123" i="5"/>
  <c r="W124" i="5"/>
  <c r="W125" i="5"/>
  <c r="W126" i="5"/>
  <c r="W127" i="5"/>
  <c r="W128" i="5"/>
  <c r="W129" i="5"/>
  <c r="W130" i="5"/>
  <c r="W131" i="5"/>
  <c r="W132" i="5"/>
  <c r="W133" i="5"/>
  <c r="W134" i="5"/>
  <c r="W135" i="5"/>
  <c r="W136" i="5"/>
  <c r="W137" i="5"/>
  <c r="W138" i="5"/>
  <c r="W139" i="5"/>
  <c r="W140" i="5"/>
  <c r="W141" i="5"/>
  <c r="W142" i="5"/>
  <c r="W143" i="5"/>
  <c r="W144" i="5"/>
  <c r="W145" i="5"/>
  <c r="W86" i="5"/>
  <c r="W87" i="5"/>
  <c r="W88" i="5"/>
  <c r="W89" i="5"/>
  <c r="W90" i="5"/>
  <c r="W91" i="5"/>
  <c r="W92" i="5"/>
  <c r="W93" i="5"/>
  <c r="W94" i="5"/>
  <c r="W95" i="5"/>
  <c r="W96" i="5"/>
  <c r="W97" i="5"/>
  <c r="W98" i="5"/>
  <c r="W99" i="5"/>
  <c r="W100" i="5"/>
  <c r="W101" i="5"/>
  <c r="W102" i="5"/>
  <c r="W103" i="5"/>
  <c r="W104" i="5"/>
  <c r="W105" i="5"/>
  <c r="W106" i="5"/>
  <c r="W107" i="5"/>
  <c r="W108" i="5"/>
  <c r="W109" i="5"/>
  <c r="W110" i="5"/>
  <c r="W111" i="5"/>
  <c r="W112" i="5"/>
  <c r="W113" i="5"/>
  <c r="W114" i="5"/>
  <c r="W115" i="5"/>
  <c r="W116" i="5"/>
  <c r="W117" i="5"/>
  <c r="W118" i="5"/>
  <c r="W119" i="5"/>
  <c r="W120" i="5"/>
  <c r="W121" i="5"/>
  <c r="W59" i="5"/>
  <c r="W60" i="5"/>
  <c r="W61" i="5"/>
  <c r="W62" i="5"/>
  <c r="W63" i="5"/>
  <c r="W64" i="5"/>
  <c r="W65" i="5"/>
  <c r="W66" i="5"/>
  <c r="W67" i="5"/>
  <c r="W68" i="5"/>
  <c r="W69" i="5"/>
  <c r="W70" i="5"/>
  <c r="W71" i="5"/>
  <c r="W72" i="5"/>
  <c r="W73" i="5"/>
  <c r="W74" i="5"/>
  <c r="W75" i="5"/>
  <c r="W76" i="5"/>
  <c r="W77" i="5"/>
  <c r="W78" i="5"/>
  <c r="W79" i="5"/>
  <c r="W80" i="5"/>
  <c r="W81" i="5"/>
  <c r="W82" i="5"/>
  <c r="W83" i="5"/>
  <c r="W84" i="5"/>
  <c r="W85" i="5"/>
  <c r="W33" i="5"/>
  <c r="W34" i="5"/>
  <c r="W35" i="5"/>
  <c r="W36" i="5"/>
  <c r="W37" i="5"/>
  <c r="W38" i="5"/>
  <c r="W39" i="5"/>
  <c r="W40" i="5"/>
  <c r="W41" i="5"/>
  <c r="W42" i="5"/>
  <c r="W43" i="5"/>
  <c r="W44" i="5"/>
  <c r="W45" i="5"/>
  <c r="W46" i="5"/>
  <c r="W47" i="5"/>
  <c r="W48" i="5"/>
  <c r="W49" i="5"/>
  <c r="W50" i="5"/>
  <c r="W51" i="5"/>
  <c r="W52" i="5"/>
  <c r="W53" i="5"/>
  <c r="W54" i="5"/>
  <c r="W55" i="5"/>
  <c r="W56" i="5"/>
  <c r="W57" i="5"/>
  <c r="W58" i="5"/>
  <c r="W3" i="5"/>
  <c r="W4" i="5"/>
  <c r="W5" i="5"/>
  <c r="W6" i="5"/>
  <c r="W7" i="5"/>
  <c r="W8" i="5"/>
  <c r="W9" i="5"/>
  <c r="W10" i="5"/>
  <c r="W11" i="5"/>
  <c r="W12" i="5"/>
  <c r="W13" i="5"/>
  <c r="W14" i="5"/>
  <c r="W15" i="5"/>
  <c r="W16" i="5"/>
  <c r="W17" i="5"/>
  <c r="W18" i="5"/>
  <c r="W19" i="5"/>
  <c r="W20" i="5"/>
  <c r="W21" i="5"/>
  <c r="W22" i="5"/>
  <c r="W23" i="5"/>
  <c r="W24" i="5"/>
  <c r="W25" i="5"/>
  <c r="W26" i="5"/>
  <c r="W27" i="5"/>
  <c r="W28" i="5"/>
  <c r="W29" i="5"/>
  <c r="W30" i="5"/>
  <c r="W31" i="5"/>
  <c r="W32" i="5"/>
  <c r="W2" i="5"/>
  <c r="J22" i="5"/>
  <c r="X256" i="5" l="1"/>
  <c r="Y256" i="5" s="1"/>
  <c r="X257" i="5"/>
  <c r="Y257" i="5" s="1"/>
  <c r="X258" i="5"/>
  <c r="Y258" i="5" s="1"/>
  <c r="X259" i="5"/>
  <c r="Y259" i="5" s="1"/>
  <c r="X260" i="5"/>
  <c r="Y260" i="5"/>
  <c r="X261" i="5"/>
  <c r="Y261" i="5" s="1"/>
  <c r="X262" i="5"/>
  <c r="Y262" i="5" s="1"/>
  <c r="X263" i="5"/>
  <c r="Y263" i="5" s="1"/>
  <c r="X264" i="5"/>
  <c r="Y264" i="5" s="1"/>
  <c r="X265" i="5"/>
  <c r="Y265" i="5" s="1"/>
  <c r="X266" i="5"/>
  <c r="Y266" i="5" s="1"/>
  <c r="X267" i="5"/>
  <c r="Y267" i="5" s="1"/>
  <c r="X268" i="5"/>
  <c r="Y268" i="5" s="1"/>
  <c r="X269" i="5"/>
  <c r="Y269" i="5" s="1"/>
  <c r="X270" i="5"/>
  <c r="Y270" i="5" s="1"/>
  <c r="X271" i="5"/>
  <c r="Y271" i="5" s="1"/>
  <c r="X272" i="5"/>
  <c r="Y272" i="5" s="1"/>
  <c r="X273" i="5"/>
  <c r="Y273" i="5" s="1"/>
  <c r="X274" i="5"/>
  <c r="Y274" i="5" s="1"/>
  <c r="X275" i="5"/>
  <c r="Y275" i="5"/>
  <c r="X276" i="5"/>
  <c r="Y276" i="5" s="1"/>
  <c r="X277" i="5"/>
  <c r="Y277" i="5" s="1"/>
  <c r="X278" i="5"/>
  <c r="Y278" i="5" s="1"/>
  <c r="X279" i="5"/>
  <c r="Y279" i="5" s="1"/>
  <c r="X280" i="5"/>
  <c r="Y280" i="5" s="1"/>
  <c r="X281" i="5"/>
  <c r="Y281" i="5" s="1"/>
  <c r="X282" i="5"/>
  <c r="Y282" i="5" s="1"/>
  <c r="X283" i="5"/>
  <c r="Y283" i="5" s="1"/>
  <c r="X284" i="5"/>
  <c r="Y284" i="5"/>
  <c r="X285" i="5"/>
  <c r="Y285" i="5"/>
  <c r="X286" i="5"/>
  <c r="Y286" i="5" s="1"/>
  <c r="X287" i="5"/>
  <c r="Y287" i="5"/>
  <c r="X288" i="5"/>
  <c r="Y288" i="5" s="1"/>
  <c r="X289" i="5"/>
  <c r="Y289" i="5" s="1"/>
  <c r="X290" i="5"/>
  <c r="Y290" i="5" s="1"/>
  <c r="X291" i="5"/>
  <c r="Y291" i="5" s="1"/>
  <c r="X110" i="5"/>
  <c r="Y110" i="5" s="1"/>
  <c r="AB110" i="5" s="1"/>
  <c r="X111" i="5"/>
  <c r="Y111" i="5" s="1"/>
  <c r="AB111" i="5" s="1"/>
  <c r="X112" i="5"/>
  <c r="Y112" i="5"/>
  <c r="AB112" i="5" s="1"/>
  <c r="X113" i="5"/>
  <c r="Y113" i="5"/>
  <c r="X114" i="5"/>
  <c r="Y114" i="5" s="1"/>
  <c r="X115" i="5"/>
  <c r="Y115" i="5" s="1"/>
  <c r="AB115" i="5" s="1"/>
  <c r="X116" i="5"/>
  <c r="Y116" i="5" s="1"/>
  <c r="X117" i="5"/>
  <c r="Y117" i="5"/>
  <c r="X118" i="5"/>
  <c r="Y118" i="5"/>
  <c r="X119" i="5"/>
  <c r="Y119" i="5"/>
  <c r="X120" i="5"/>
  <c r="Y120" i="5" s="1"/>
  <c r="X121" i="5"/>
  <c r="Y121" i="5" s="1"/>
  <c r="X122" i="5"/>
  <c r="Y122" i="5" s="1"/>
  <c r="AB122" i="5" s="1"/>
  <c r="X123" i="5"/>
  <c r="Y123" i="5"/>
  <c r="X124" i="5"/>
  <c r="Y124" i="5" s="1"/>
  <c r="X125" i="5"/>
  <c r="Y125" i="5" s="1"/>
  <c r="X126" i="5"/>
  <c r="Y126" i="5"/>
  <c r="X127" i="5"/>
  <c r="Y127" i="5" s="1"/>
  <c r="X128" i="5"/>
  <c r="Y128" i="5" s="1"/>
  <c r="X129" i="5"/>
  <c r="Y129" i="5"/>
  <c r="AB129" i="5" s="1"/>
  <c r="X130" i="5"/>
  <c r="Y130" i="5" s="1"/>
  <c r="X131" i="5"/>
  <c r="Y131" i="5"/>
  <c r="X132" i="5"/>
  <c r="Y132" i="5"/>
  <c r="X133" i="5"/>
  <c r="Y133" i="5" s="1"/>
  <c r="X134" i="5"/>
  <c r="Y134" i="5" s="1"/>
  <c r="X135" i="5"/>
  <c r="Y135" i="5" s="1"/>
  <c r="X136" i="5"/>
  <c r="Y136" i="5"/>
  <c r="X137" i="5"/>
  <c r="Y137" i="5"/>
  <c r="X138" i="5"/>
  <c r="Y138" i="5" s="1"/>
  <c r="X139" i="5"/>
  <c r="Y139" i="5" s="1"/>
  <c r="X140" i="5"/>
  <c r="Y140" i="5" s="1"/>
  <c r="X141" i="5"/>
  <c r="Y141" i="5"/>
  <c r="X142" i="5"/>
  <c r="Y142" i="5"/>
  <c r="AB142" i="5" s="1"/>
  <c r="X143" i="5"/>
  <c r="Y143" i="5"/>
  <c r="X144" i="5"/>
  <c r="Y144" i="5" s="1"/>
  <c r="X145" i="5"/>
  <c r="Y145" i="5" s="1"/>
  <c r="I49" i="5"/>
  <c r="AB130" i="5" l="1"/>
  <c r="AB125" i="5"/>
  <c r="AB145" i="5"/>
  <c r="AB113" i="5"/>
  <c r="AB143" i="5"/>
  <c r="AB118" i="5"/>
  <c r="AB136" i="5"/>
  <c r="AB117" i="5"/>
  <c r="AB140" i="5"/>
  <c r="AD140" i="5" s="1"/>
  <c r="AB123" i="5"/>
  <c r="AB124" i="5"/>
  <c r="AB114" i="5"/>
  <c r="AB139" i="5"/>
  <c r="AB132" i="5"/>
  <c r="AB126" i="5"/>
  <c r="AD127" i="5" s="1"/>
  <c r="AB120" i="5"/>
  <c r="AB116" i="5"/>
  <c r="AC117" i="5" s="1"/>
  <c r="AB127" i="5"/>
  <c r="AD126" i="5" s="1"/>
  <c r="AB138" i="5"/>
  <c r="AB119" i="5"/>
  <c r="AB135" i="5"/>
  <c r="AB141" i="5"/>
  <c r="AB133" i="5"/>
  <c r="AB144" i="5"/>
  <c r="AC145" i="5" s="1"/>
  <c r="AB137" i="5"/>
  <c r="AB131" i="5"/>
  <c r="AD133" i="5" s="1"/>
  <c r="AD112" i="5"/>
  <c r="AI44" i="5" s="1"/>
  <c r="AD111" i="5"/>
  <c r="AI41" i="5" s="1"/>
  <c r="AD110" i="5"/>
  <c r="AI46" i="5" s="1"/>
  <c r="AC112" i="5"/>
  <c r="AC111" i="5"/>
  <c r="AC110" i="5"/>
  <c r="AH38" i="5" s="1"/>
  <c r="AM43" i="5" s="1"/>
  <c r="AB128" i="5"/>
  <c r="AB121" i="5"/>
  <c r="AB134" i="5"/>
  <c r="AC119" i="5"/>
  <c r="AH41" i="5" s="1"/>
  <c r="AM46" i="5" s="1"/>
  <c r="AD125" i="5"/>
  <c r="AD128" i="5"/>
  <c r="AD130" i="5"/>
  <c r="AC130" i="5"/>
  <c r="AC120" i="5"/>
  <c r="AD136" i="5"/>
  <c r="AD129" i="5"/>
  <c r="X106" i="5"/>
  <c r="Y106" i="5" s="1"/>
  <c r="X107" i="5"/>
  <c r="Y107" i="5" s="1"/>
  <c r="X85" i="5"/>
  <c r="Y85" i="5" s="1"/>
  <c r="X87" i="5"/>
  <c r="Y87" i="5" s="1"/>
  <c r="X54" i="5"/>
  <c r="Y54" i="5" s="1"/>
  <c r="X55" i="5"/>
  <c r="Y55" i="5" s="1"/>
  <c r="X220" i="5"/>
  <c r="Y220" i="5" s="1"/>
  <c r="X221" i="5"/>
  <c r="Y221" i="5" s="1"/>
  <c r="X222" i="5"/>
  <c r="Y222" i="5" s="1"/>
  <c r="X223" i="5"/>
  <c r="Y223" i="5" s="1"/>
  <c r="X224" i="5"/>
  <c r="Y224" i="5" s="1"/>
  <c r="X225" i="5"/>
  <c r="Y225" i="5" s="1"/>
  <c r="X226" i="5"/>
  <c r="Y226" i="5" s="1"/>
  <c r="X227" i="5"/>
  <c r="Y227" i="5" s="1"/>
  <c r="X228" i="5"/>
  <c r="Y228" i="5" s="1"/>
  <c r="X229" i="5"/>
  <c r="Y229" i="5" s="1"/>
  <c r="X230" i="5"/>
  <c r="Y230" i="5" s="1"/>
  <c r="X231" i="5"/>
  <c r="Y231" i="5" s="1"/>
  <c r="X232" i="5"/>
  <c r="Y232" i="5" s="1"/>
  <c r="X233" i="5"/>
  <c r="Y233" i="5" s="1"/>
  <c r="X234" i="5"/>
  <c r="Y234" i="5" s="1"/>
  <c r="X235" i="5"/>
  <c r="Y235" i="5" s="1"/>
  <c r="X236" i="5"/>
  <c r="Y236" i="5" s="1"/>
  <c r="X237" i="5"/>
  <c r="Y237" i="5" s="1"/>
  <c r="X238" i="5"/>
  <c r="Y238" i="5" s="1"/>
  <c r="X239" i="5"/>
  <c r="Y239" i="5" s="1"/>
  <c r="X240" i="5"/>
  <c r="Y240" i="5" s="1"/>
  <c r="X241" i="5"/>
  <c r="Y241" i="5" s="1"/>
  <c r="X242" i="5"/>
  <c r="Y242" i="5" s="1"/>
  <c r="X243" i="5"/>
  <c r="Y243" i="5" s="1"/>
  <c r="X244" i="5"/>
  <c r="Y244" i="5" s="1"/>
  <c r="X245" i="5"/>
  <c r="Y245" i="5" s="1"/>
  <c r="X246" i="5"/>
  <c r="Y246" i="5" s="1"/>
  <c r="X247" i="5"/>
  <c r="Y247" i="5" s="1"/>
  <c r="X248" i="5"/>
  <c r="Y248" i="5" s="1"/>
  <c r="X249" i="5"/>
  <c r="Y249" i="5" s="1"/>
  <c r="X250" i="5"/>
  <c r="Y250" i="5" s="1"/>
  <c r="X251" i="5"/>
  <c r="Y251" i="5" s="1"/>
  <c r="X252" i="5"/>
  <c r="Y252" i="5" s="1"/>
  <c r="X253" i="5"/>
  <c r="Y253" i="5" s="1"/>
  <c r="X254" i="5"/>
  <c r="Y254" i="5" s="1"/>
  <c r="X255" i="5"/>
  <c r="Y255" i="5" s="1"/>
  <c r="X202" i="5"/>
  <c r="Y202" i="5" s="1"/>
  <c r="X203" i="5"/>
  <c r="Y203" i="5" s="1"/>
  <c r="X204" i="5"/>
  <c r="Y204" i="5" s="1"/>
  <c r="X205" i="5"/>
  <c r="Y205" i="5" s="1"/>
  <c r="X206" i="5"/>
  <c r="Y206" i="5" s="1"/>
  <c r="X207" i="5"/>
  <c r="Y207" i="5" s="1"/>
  <c r="X208" i="5"/>
  <c r="Y208" i="5" s="1"/>
  <c r="X209" i="5"/>
  <c r="Y209" i="5" s="1"/>
  <c r="X210" i="5"/>
  <c r="Y210" i="5" s="1"/>
  <c r="X211" i="5"/>
  <c r="Y211" i="5" s="1"/>
  <c r="X212" i="5"/>
  <c r="Y212" i="5" s="1"/>
  <c r="X213" i="5"/>
  <c r="Y213" i="5" s="1"/>
  <c r="X214" i="5"/>
  <c r="Y214" i="5" s="1"/>
  <c r="X215" i="5"/>
  <c r="Y215" i="5" s="1"/>
  <c r="X216" i="5"/>
  <c r="Y216" i="5" s="1"/>
  <c r="X217" i="5"/>
  <c r="Y217" i="5" s="1"/>
  <c r="X218" i="5"/>
  <c r="Y218" i="5" s="1"/>
  <c r="X219" i="5"/>
  <c r="Y219" i="5" s="1"/>
  <c r="X80" i="5"/>
  <c r="Y80" i="5" s="1"/>
  <c r="X81" i="5"/>
  <c r="Y81" i="5" s="1"/>
  <c r="X82" i="5"/>
  <c r="Y82" i="5" s="1"/>
  <c r="X83" i="5"/>
  <c r="Y83" i="5" s="1"/>
  <c r="X84" i="5"/>
  <c r="Y84" i="5" s="1"/>
  <c r="X86" i="5"/>
  <c r="Y86" i="5" s="1"/>
  <c r="X88" i="5"/>
  <c r="Y88" i="5" s="1"/>
  <c r="X89" i="5"/>
  <c r="Y89" i="5" s="1"/>
  <c r="X90" i="5"/>
  <c r="Y90" i="5" s="1"/>
  <c r="X91" i="5"/>
  <c r="Y91" i="5" s="1"/>
  <c r="X92" i="5"/>
  <c r="Y92" i="5" s="1"/>
  <c r="X93" i="5"/>
  <c r="Y93" i="5" s="1"/>
  <c r="X94" i="5"/>
  <c r="Y94" i="5" s="1"/>
  <c r="X95" i="5"/>
  <c r="Y95" i="5" s="1"/>
  <c r="X96" i="5"/>
  <c r="Y96" i="5" s="1"/>
  <c r="X97" i="5"/>
  <c r="Y97" i="5" s="1"/>
  <c r="X98" i="5"/>
  <c r="Y98" i="5" s="1"/>
  <c r="X99" i="5"/>
  <c r="Y99" i="5" s="1"/>
  <c r="X100" i="5"/>
  <c r="Y100" i="5" s="1"/>
  <c r="X101" i="5"/>
  <c r="Y101" i="5" s="1"/>
  <c r="X102" i="5"/>
  <c r="Y102" i="5" s="1"/>
  <c r="X103" i="5"/>
  <c r="Y103" i="5" s="1"/>
  <c r="X104" i="5"/>
  <c r="Y104" i="5" s="1"/>
  <c r="X105" i="5"/>
  <c r="Y105" i="5" s="1"/>
  <c r="X108" i="5"/>
  <c r="Y108" i="5" s="1"/>
  <c r="X109" i="5"/>
  <c r="Y109" i="5" s="1"/>
  <c r="X38" i="5"/>
  <c r="Y38" i="5" s="1"/>
  <c r="X39" i="5"/>
  <c r="Y39" i="5" s="1"/>
  <c r="X40" i="5"/>
  <c r="Y40" i="5" s="1"/>
  <c r="X41" i="5"/>
  <c r="Y41" i="5" s="1"/>
  <c r="X42" i="5"/>
  <c r="Y42" i="5" s="1"/>
  <c r="X43" i="5"/>
  <c r="Y43" i="5" s="1"/>
  <c r="X44" i="5"/>
  <c r="Y44" i="5" s="1"/>
  <c r="X45" i="5"/>
  <c r="Y45" i="5" s="1"/>
  <c r="X46" i="5"/>
  <c r="Y46" i="5" s="1"/>
  <c r="X47" i="5"/>
  <c r="Y47" i="5" s="1"/>
  <c r="X48" i="5"/>
  <c r="Y48" i="5" s="1"/>
  <c r="X49" i="5"/>
  <c r="Y49" i="5" s="1"/>
  <c r="X50" i="5"/>
  <c r="Y50" i="5" s="1"/>
  <c r="X51" i="5"/>
  <c r="Y51" i="5" s="1"/>
  <c r="X52" i="5"/>
  <c r="Y52" i="5" s="1"/>
  <c r="X53" i="5"/>
  <c r="Y53" i="5" s="1"/>
  <c r="X56" i="5"/>
  <c r="Y56" i="5" s="1"/>
  <c r="X57" i="5"/>
  <c r="Y57" i="5" s="1"/>
  <c r="X58" i="5"/>
  <c r="Y58" i="5" s="1"/>
  <c r="X59" i="5"/>
  <c r="Y59" i="5" s="1"/>
  <c r="X60" i="5"/>
  <c r="Y60" i="5" s="1"/>
  <c r="X61" i="5"/>
  <c r="Y61" i="5" s="1"/>
  <c r="X62" i="5"/>
  <c r="Y62" i="5" s="1"/>
  <c r="X63" i="5"/>
  <c r="Y63" i="5" s="1"/>
  <c r="X64" i="5"/>
  <c r="Y64" i="5" s="1"/>
  <c r="X65" i="5"/>
  <c r="Y65" i="5" s="1"/>
  <c r="X66" i="5"/>
  <c r="Y66" i="5" s="1"/>
  <c r="X67" i="5"/>
  <c r="Y67" i="5" s="1"/>
  <c r="X68" i="5"/>
  <c r="Y68" i="5" s="1"/>
  <c r="X69" i="5"/>
  <c r="Y69" i="5" s="1"/>
  <c r="X70" i="5"/>
  <c r="Y70" i="5" s="1"/>
  <c r="X71" i="5"/>
  <c r="Y71" i="5" s="1"/>
  <c r="X72" i="5"/>
  <c r="Y72" i="5" s="1"/>
  <c r="X73" i="5"/>
  <c r="Y73" i="5" s="1"/>
  <c r="X74" i="5"/>
  <c r="Y74" i="5" s="1"/>
  <c r="X75" i="5"/>
  <c r="Y75" i="5" s="1"/>
  <c r="X76" i="5"/>
  <c r="Y76" i="5" s="1"/>
  <c r="X77" i="5"/>
  <c r="Y77" i="5" s="1"/>
  <c r="X78" i="5"/>
  <c r="Y78" i="5" s="1"/>
  <c r="X79" i="5"/>
  <c r="Y79" i="5" s="1"/>
  <c r="AD120" i="5" l="1"/>
  <c r="AD116" i="5"/>
  <c r="AI48" i="5" s="1"/>
  <c r="AC127" i="5"/>
  <c r="AC113" i="5"/>
  <c r="AH39" i="5" s="1"/>
  <c r="AM44" i="5" s="1"/>
  <c r="AC126" i="5"/>
  <c r="AB108" i="5"/>
  <c r="AD135" i="5"/>
  <c r="AD122" i="5"/>
  <c r="AD124" i="5"/>
  <c r="AC124" i="5"/>
  <c r="AC134" i="5"/>
  <c r="AH46" i="5" s="1"/>
  <c r="AM51" i="5" s="1"/>
  <c r="AD131" i="5"/>
  <c r="AC125" i="5"/>
  <c r="AH43" i="5" s="1"/>
  <c r="AM48" i="5" s="1"/>
  <c r="AC138" i="5"/>
  <c r="AD142" i="5"/>
  <c r="AC121" i="5"/>
  <c r="AD115" i="5"/>
  <c r="AI45" i="5" s="1"/>
  <c r="AC114" i="5"/>
  <c r="AD118" i="5"/>
  <c r="AD114" i="5"/>
  <c r="AC118" i="5"/>
  <c r="AC115" i="5"/>
  <c r="AC140" i="5"/>
  <c r="AH48" i="5" s="1"/>
  <c r="AM53" i="5" s="1"/>
  <c r="AD141" i="5"/>
  <c r="AC143" i="5"/>
  <c r="AM54" i="5" s="1"/>
  <c r="AC141" i="5"/>
  <c r="AD144" i="5"/>
  <c r="AD123" i="5"/>
  <c r="AC142" i="5"/>
  <c r="AC137" i="5"/>
  <c r="AH47" i="5" s="1"/>
  <c r="AM52" i="5" s="1"/>
  <c r="AC131" i="5"/>
  <c r="AH45" i="5" s="1"/>
  <c r="AM50" i="5" s="1"/>
  <c r="AD119" i="5"/>
  <c r="AI49" i="5" s="1"/>
  <c r="AC122" i="5"/>
  <c r="AH42" i="5" s="1"/>
  <c r="AM47" i="5" s="1"/>
  <c r="AC144" i="5"/>
  <c r="AD145" i="5"/>
  <c r="AC123" i="5"/>
  <c r="AC132" i="5"/>
  <c r="AD121" i="5"/>
  <c r="AD143" i="5"/>
  <c r="AD113" i="5"/>
  <c r="AI47" i="5" s="1"/>
  <c r="AC136" i="5"/>
  <c r="AD137" i="5"/>
  <c r="AD139" i="5"/>
  <c r="AC133" i="5"/>
  <c r="AC139" i="5"/>
  <c r="AD138" i="5"/>
  <c r="AD132" i="5"/>
  <c r="AD117" i="5"/>
  <c r="AC116" i="5"/>
  <c r="AH40" i="5" s="1"/>
  <c r="AM45" i="5" s="1"/>
  <c r="AC135" i="5"/>
  <c r="AD134" i="5"/>
  <c r="AC129" i="5"/>
  <c r="AC128" i="5"/>
  <c r="AH44" i="5" s="1"/>
  <c r="AM49" i="5" s="1"/>
  <c r="AB94" i="5"/>
  <c r="AB104" i="5"/>
  <c r="AB80" i="5"/>
  <c r="AB100" i="5"/>
  <c r="AB61" i="5"/>
  <c r="AB70" i="5"/>
  <c r="AB63" i="5"/>
  <c r="AB90" i="5"/>
  <c r="AB67" i="5"/>
  <c r="AB99" i="5"/>
  <c r="AB60" i="5"/>
  <c r="AB76" i="5"/>
  <c r="AB75" i="5"/>
  <c r="AB74" i="5"/>
  <c r="AB62" i="5"/>
  <c r="AB82" i="5"/>
  <c r="AB98" i="5"/>
  <c r="AB97" i="5"/>
  <c r="AB77" i="5"/>
  <c r="AB57" i="5"/>
  <c r="AB109" i="5"/>
  <c r="AB65" i="5"/>
  <c r="AB88" i="5"/>
  <c r="AB106" i="5"/>
  <c r="AB92" i="5"/>
  <c r="AB86" i="5"/>
  <c r="AB103" i="5"/>
  <c r="AB93" i="5"/>
  <c r="AB83" i="5"/>
  <c r="AB56" i="5"/>
  <c r="AB64" i="5"/>
  <c r="AB107" i="5"/>
  <c r="AB85" i="5"/>
  <c r="AB71" i="5"/>
  <c r="AB59" i="5"/>
  <c r="AB66" i="5"/>
  <c r="AB79" i="5"/>
  <c r="AB69" i="5"/>
  <c r="AB68" i="5"/>
  <c r="AB58" i="5"/>
  <c r="AC56" i="5" s="1"/>
  <c r="AH20" i="5" s="1"/>
  <c r="AM23" i="5" s="1"/>
  <c r="AB101" i="5"/>
  <c r="AB81" i="5"/>
  <c r="AB73" i="5"/>
  <c r="AB102" i="5"/>
  <c r="AB89" i="5"/>
  <c r="AB72" i="5"/>
  <c r="AB84" i="5"/>
  <c r="AB96" i="5"/>
  <c r="AB105" i="5"/>
  <c r="AB95" i="5"/>
  <c r="AB78" i="5"/>
  <c r="AB91" i="5"/>
  <c r="AB87" i="5"/>
  <c r="X200" i="5"/>
  <c r="Y200" i="5" s="1"/>
  <c r="AB54" i="5" s="1"/>
  <c r="X201" i="5"/>
  <c r="Y201" i="5" s="1"/>
  <c r="AB55" i="5" s="1"/>
  <c r="X197" i="5"/>
  <c r="Y197" i="5" s="1"/>
  <c r="AB51" i="5" s="1"/>
  <c r="X198" i="5"/>
  <c r="Y198" i="5" s="1"/>
  <c r="AB52" i="5" s="1"/>
  <c r="X194" i="5"/>
  <c r="Y194" i="5" s="1"/>
  <c r="AB48" i="5" s="1"/>
  <c r="X188" i="5"/>
  <c r="Y188" i="5" s="1"/>
  <c r="AB42" i="5" s="1"/>
  <c r="X189" i="5"/>
  <c r="Y189" i="5" s="1"/>
  <c r="AB43" i="5" s="1"/>
  <c r="X185" i="5"/>
  <c r="Y185" i="5" s="1"/>
  <c r="AB39" i="5" s="1"/>
  <c r="X186" i="5"/>
  <c r="Y186" i="5" s="1"/>
  <c r="AB40" i="5" s="1"/>
  <c r="X182" i="5"/>
  <c r="Y182" i="5" s="1"/>
  <c r="X183" i="5"/>
  <c r="Y183" i="5" s="1"/>
  <c r="X179" i="5"/>
  <c r="Y179" i="5" s="1"/>
  <c r="X177" i="5"/>
  <c r="Y177" i="5" s="1"/>
  <c r="X173" i="5"/>
  <c r="Y173" i="5" s="1"/>
  <c r="X174" i="5"/>
  <c r="Y174" i="5" s="1"/>
  <c r="X170" i="5"/>
  <c r="Y170" i="5" s="1"/>
  <c r="X171" i="5"/>
  <c r="Y171" i="5" s="1"/>
  <c r="X167" i="5"/>
  <c r="Y167" i="5" s="1"/>
  <c r="X168" i="5"/>
  <c r="Y168" i="5" s="1"/>
  <c r="X164" i="5"/>
  <c r="Y164" i="5" s="1"/>
  <c r="X165" i="5"/>
  <c r="Y165" i="5" s="1"/>
  <c r="X162" i="5"/>
  <c r="Y162" i="5" s="1"/>
  <c r="X158" i="5"/>
  <c r="Y158" i="5" s="1"/>
  <c r="X159" i="5"/>
  <c r="Y159" i="5" s="1"/>
  <c r="X193" i="5"/>
  <c r="Y193" i="5" s="1"/>
  <c r="AB47" i="5" s="1"/>
  <c r="X190" i="5"/>
  <c r="Y190" i="5" s="1"/>
  <c r="AB44" i="5" s="1"/>
  <c r="X187" i="5"/>
  <c r="Y187" i="5" s="1"/>
  <c r="AB41" i="5" s="1"/>
  <c r="X184" i="5"/>
  <c r="Y184" i="5" s="1"/>
  <c r="AB38" i="5" s="1"/>
  <c r="X181" i="5"/>
  <c r="Y181" i="5" s="1"/>
  <c r="X178" i="5"/>
  <c r="Y178" i="5" s="1"/>
  <c r="X175" i="5"/>
  <c r="Y175" i="5" s="1"/>
  <c r="X169" i="5"/>
  <c r="Y169" i="5" s="1"/>
  <c r="X166" i="5"/>
  <c r="Y166" i="5" s="1"/>
  <c r="X163" i="5"/>
  <c r="Y163" i="5" s="1"/>
  <c r="X160" i="5"/>
  <c r="Y160" i="5" s="1"/>
  <c r="X157" i="5"/>
  <c r="Y157" i="5" s="1"/>
  <c r="X172" i="5"/>
  <c r="Y172" i="5" s="1"/>
  <c r="X176" i="5"/>
  <c r="Y176" i="5" s="1"/>
  <c r="X180" i="5"/>
  <c r="Y180" i="5" s="1"/>
  <c r="X191" i="5"/>
  <c r="Y191" i="5" s="1"/>
  <c r="AB45" i="5" s="1"/>
  <c r="X192" i="5"/>
  <c r="Y192" i="5" s="1"/>
  <c r="AB46" i="5" s="1"/>
  <c r="X195" i="5"/>
  <c r="Y195" i="5" s="1"/>
  <c r="AB49" i="5" s="1"/>
  <c r="X196" i="5"/>
  <c r="Y196" i="5" s="1"/>
  <c r="AB50" i="5" s="1"/>
  <c r="X199" i="5"/>
  <c r="Y199" i="5" s="1"/>
  <c r="AB53" i="5" s="1"/>
  <c r="X36" i="5"/>
  <c r="Y36" i="5" s="1"/>
  <c r="X37" i="5"/>
  <c r="Y37" i="5" s="1"/>
  <c r="X33" i="5"/>
  <c r="Y33" i="5" s="1"/>
  <c r="X34" i="5"/>
  <c r="Y34" i="5" s="1"/>
  <c r="X30" i="5"/>
  <c r="Y30" i="5" s="1"/>
  <c r="X31" i="5"/>
  <c r="Y31" i="5" s="1"/>
  <c r="X27" i="5"/>
  <c r="Y27" i="5" s="1"/>
  <c r="X28" i="5"/>
  <c r="Y28" i="5" s="1"/>
  <c r="X24" i="5"/>
  <c r="Y24" i="5" s="1"/>
  <c r="X25" i="5"/>
  <c r="Y25" i="5" s="1"/>
  <c r="X21" i="5"/>
  <c r="Y21" i="5" s="1"/>
  <c r="X22" i="5"/>
  <c r="Y22" i="5" s="1"/>
  <c r="X19" i="5"/>
  <c r="Y19" i="5" s="1"/>
  <c r="X18" i="5"/>
  <c r="Y18" i="5" s="1"/>
  <c r="X15" i="5"/>
  <c r="Y15" i="5" s="1"/>
  <c r="X12" i="5"/>
  <c r="Y12" i="5" s="1"/>
  <c r="X13" i="5"/>
  <c r="Y13" i="5" s="1"/>
  <c r="X35" i="5"/>
  <c r="Y35" i="5" s="1"/>
  <c r="X32" i="5"/>
  <c r="Y32" i="5" s="1"/>
  <c r="X29" i="5"/>
  <c r="Y29" i="5" s="1"/>
  <c r="X26" i="5"/>
  <c r="Y26" i="5" s="1"/>
  <c r="X23" i="5"/>
  <c r="Y23" i="5" s="1"/>
  <c r="X20" i="5"/>
  <c r="Y20" i="5" s="1"/>
  <c r="X17" i="5"/>
  <c r="Y17" i="5" s="1"/>
  <c r="X14" i="5"/>
  <c r="Y14" i="5" s="1"/>
  <c r="X11" i="5"/>
  <c r="Y11" i="5" s="1"/>
  <c r="X3" i="5"/>
  <c r="X4" i="5"/>
  <c r="X2" i="5"/>
  <c r="X161" i="5"/>
  <c r="Y161" i="5" s="1"/>
  <c r="X16" i="5"/>
  <c r="Y16" i="5" s="1"/>
  <c r="AC108" i="5" l="1"/>
  <c r="AD94" i="5"/>
  <c r="AD74" i="5"/>
  <c r="AI26" i="5" s="1"/>
  <c r="AD99" i="5"/>
  <c r="AC84" i="5"/>
  <c r="AD60" i="5"/>
  <c r="AD75" i="5"/>
  <c r="AC64" i="5"/>
  <c r="AD59" i="5"/>
  <c r="AI21" i="5" s="1"/>
  <c r="AC88" i="5"/>
  <c r="AD88" i="5"/>
  <c r="AC83" i="5"/>
  <c r="AH29" i="5" s="1"/>
  <c r="AM32" i="5" s="1"/>
  <c r="AC98" i="5"/>
  <c r="AH34" i="5" s="1"/>
  <c r="AM37" i="5" s="1"/>
  <c r="AD83" i="5"/>
  <c r="AI29" i="5" s="1"/>
  <c r="AD100" i="5"/>
  <c r="AC79" i="5"/>
  <c r="AD85" i="5"/>
  <c r="AD63" i="5"/>
  <c r="AD104" i="5"/>
  <c r="AI36" i="5" s="1"/>
  <c r="AC93" i="5"/>
  <c r="AC62" i="5"/>
  <c r="AH22" i="5" s="1"/>
  <c r="AM25" i="5" s="1"/>
  <c r="AD64" i="5"/>
  <c r="AC96" i="5"/>
  <c r="AD98" i="5"/>
  <c r="AI34" i="5" s="1"/>
  <c r="AD92" i="5"/>
  <c r="AI32" i="5" s="1"/>
  <c r="AD76" i="5"/>
  <c r="AC75" i="5"/>
  <c r="AC76" i="5"/>
  <c r="AD39" i="5"/>
  <c r="AC86" i="5"/>
  <c r="AH30" i="5" s="1"/>
  <c r="AM33" i="5" s="1"/>
  <c r="AD65" i="5"/>
  <c r="AI23" i="5" s="1"/>
  <c r="AC74" i="5"/>
  <c r="AH26" i="5" s="1"/>
  <c r="AM29" i="5" s="1"/>
  <c r="AC99" i="5"/>
  <c r="AC100" i="5"/>
  <c r="AD93" i="5"/>
  <c r="AC92" i="5"/>
  <c r="AH32" i="5" s="1"/>
  <c r="AM35" i="5" s="1"/>
  <c r="AC94" i="5"/>
  <c r="AC101" i="5"/>
  <c r="AH35" i="5" s="1"/>
  <c r="AM38" i="5" s="1"/>
  <c r="AC63" i="5"/>
  <c r="AC80" i="5"/>
  <c r="AH28" i="5" s="1"/>
  <c r="AM31" i="5" s="1"/>
  <c r="AC89" i="5"/>
  <c r="AH31" i="5" s="1"/>
  <c r="AM34" i="5" s="1"/>
  <c r="AC66" i="5"/>
  <c r="AD66" i="5"/>
  <c r="AC67" i="5"/>
  <c r="AD67" i="5"/>
  <c r="AC65" i="5"/>
  <c r="AH23" i="5" s="1"/>
  <c r="AM26" i="5" s="1"/>
  <c r="AC107" i="5"/>
  <c r="AH37" i="5" s="1"/>
  <c r="AM40" i="5" s="1"/>
  <c r="AD84" i="5"/>
  <c r="AD78" i="5"/>
  <c r="AC68" i="5"/>
  <c r="AH24" i="5" s="1"/>
  <c r="AM27" i="5" s="1"/>
  <c r="AD54" i="5"/>
  <c r="AC54" i="5"/>
  <c r="AD55" i="5"/>
  <c r="AC55" i="5"/>
  <c r="AD53" i="5"/>
  <c r="AI19" i="5" s="1"/>
  <c r="AD49" i="5"/>
  <c r="AC47" i="5"/>
  <c r="AH17" i="5" s="1"/>
  <c r="AM18" i="5" s="1"/>
  <c r="AD47" i="5"/>
  <c r="AI17" i="5" s="1"/>
  <c r="AC49" i="5"/>
  <c r="AD48" i="5"/>
  <c r="AC48" i="5"/>
  <c r="AC53" i="5"/>
  <c r="AH19" i="5" s="1"/>
  <c r="AM20" i="5" s="1"/>
  <c r="AC40" i="5"/>
  <c r="AD40" i="5"/>
  <c r="AD38" i="5"/>
  <c r="AI14" i="5" s="1"/>
  <c r="AC39" i="5"/>
  <c r="AC41" i="5"/>
  <c r="AH15" i="5" s="1"/>
  <c r="AM16" i="5" s="1"/>
  <c r="AD42" i="5"/>
  <c r="AC42" i="5"/>
  <c r="AD43" i="5"/>
  <c r="AC43" i="5"/>
  <c r="AD41" i="5"/>
  <c r="AI15" i="5" s="1"/>
  <c r="AD44" i="5"/>
  <c r="AI16" i="5" s="1"/>
  <c r="AC44" i="5"/>
  <c r="AH16" i="5" s="1"/>
  <c r="AM17" i="5" s="1"/>
  <c r="AD45" i="5"/>
  <c r="AC45" i="5"/>
  <c r="AC46" i="5"/>
  <c r="AD46" i="5"/>
  <c r="AC77" i="5"/>
  <c r="AH27" i="5" s="1"/>
  <c r="AM30" i="5" s="1"/>
  <c r="AD81" i="5"/>
  <c r="AC78" i="5"/>
  <c r="AD82" i="5"/>
  <c r="AD106" i="5"/>
  <c r="AI42" i="5" s="1"/>
  <c r="AD77" i="5"/>
  <c r="AI27" i="5" s="1"/>
  <c r="AC95" i="5"/>
  <c r="AH33" i="5" s="1"/>
  <c r="AM36" i="5" s="1"/>
  <c r="AD102" i="5"/>
  <c r="AI38" i="5" s="1"/>
  <c r="AC103" i="5"/>
  <c r="AC102" i="5"/>
  <c r="AD103" i="5"/>
  <c r="AD101" i="5"/>
  <c r="AI35" i="5" s="1"/>
  <c r="AC69" i="5"/>
  <c r="AC82" i="5"/>
  <c r="AD50" i="5"/>
  <c r="AI18" i="5" s="1"/>
  <c r="AC104" i="5"/>
  <c r="AH36" i="5" s="1"/>
  <c r="AM39" i="5" s="1"/>
  <c r="AD62" i="5"/>
  <c r="AI22" i="5" s="1"/>
  <c r="AD80" i="5"/>
  <c r="AI28" i="5" s="1"/>
  <c r="AC105" i="5"/>
  <c r="AC58" i="5"/>
  <c r="AD57" i="5"/>
  <c r="AC57" i="5"/>
  <c r="AD58" i="5"/>
  <c r="AD56" i="5"/>
  <c r="AI20" i="5" s="1"/>
  <c r="AC51" i="5"/>
  <c r="AC52" i="5"/>
  <c r="AD51" i="5"/>
  <c r="AC50" i="5"/>
  <c r="AH18" i="5" s="1"/>
  <c r="AM19" i="5" s="1"/>
  <c r="AD52" i="5"/>
  <c r="AC81" i="5"/>
  <c r="AD86" i="5"/>
  <c r="AI30" i="5" s="1"/>
  <c r="AD105" i="5"/>
  <c r="AI39" i="5" s="1"/>
  <c r="AD97" i="5"/>
  <c r="AC97" i="5"/>
  <c r="AD96" i="5"/>
  <c r="AD95" i="5"/>
  <c r="AI33" i="5" s="1"/>
  <c r="AC38" i="5"/>
  <c r="AH14" i="5" s="1"/>
  <c r="AM15" i="5" s="1"/>
  <c r="AD70" i="5"/>
  <c r="AC70" i="5"/>
  <c r="AD69" i="5"/>
  <c r="AD68" i="5"/>
  <c r="AI24" i="5" s="1"/>
  <c r="AC61" i="5"/>
  <c r="AD61" i="5"/>
  <c r="AC60" i="5"/>
  <c r="AC59" i="5"/>
  <c r="AH21" i="5" s="1"/>
  <c r="AM24" i="5" s="1"/>
  <c r="AD79" i="5"/>
  <c r="AD87" i="5"/>
  <c r="AC106" i="5"/>
  <c r="AC91" i="5"/>
  <c r="AD90" i="5"/>
  <c r="AD91" i="5"/>
  <c r="AC90" i="5"/>
  <c r="AD89" i="5"/>
  <c r="AI31" i="5" s="1"/>
  <c r="AC85" i="5"/>
  <c r="AC87" i="5"/>
  <c r="AC71" i="5"/>
  <c r="AH25" i="5" s="1"/>
  <c r="AM28" i="5" s="1"/>
  <c r="AD72" i="5"/>
  <c r="AD73" i="5"/>
  <c r="AC72" i="5"/>
  <c r="AC73" i="5"/>
  <c r="AD71" i="5"/>
  <c r="AI25" i="5" s="1"/>
  <c r="AD109" i="5"/>
  <c r="AI43" i="5" s="1"/>
  <c r="AD108" i="5"/>
  <c r="AI40" i="5" s="1"/>
  <c r="AD107" i="5"/>
  <c r="AI37" i="5" s="1"/>
  <c r="AC109" i="5"/>
  <c r="AB20" i="5"/>
  <c r="AB29" i="5"/>
  <c r="AB25" i="5"/>
  <c r="AB30" i="5"/>
  <c r="AB24" i="5"/>
  <c r="AB28" i="5"/>
  <c r="AB26" i="5"/>
  <c r="AB35" i="5"/>
  <c r="AB34" i="5"/>
  <c r="AB23" i="5"/>
  <c r="AB27" i="5"/>
  <c r="AB22" i="5"/>
  <c r="AB31" i="5"/>
  <c r="AB21" i="5"/>
  <c r="AB32" i="5"/>
  <c r="AB33" i="5"/>
  <c r="AB37" i="5"/>
  <c r="AB36" i="5"/>
  <c r="AB16" i="5"/>
  <c r="AB12" i="5"/>
  <c r="AB11" i="5"/>
  <c r="AB14" i="5"/>
  <c r="AB19" i="5"/>
  <c r="AB13" i="5"/>
  <c r="AB18" i="5"/>
  <c r="AB17" i="5"/>
  <c r="AB15" i="5"/>
  <c r="AD29" i="5" l="1"/>
  <c r="AI11" i="5" s="1"/>
  <c r="AC12" i="5"/>
  <c r="AC30" i="5"/>
  <c r="AC31" i="5"/>
  <c r="AC23" i="5"/>
  <c r="AH9" i="5" s="1"/>
  <c r="AM10" i="5" s="1"/>
  <c r="AD31" i="5"/>
  <c r="AC29" i="5"/>
  <c r="AH11" i="5" s="1"/>
  <c r="AM12" i="5" s="1"/>
  <c r="AD20" i="5"/>
  <c r="AI8" i="5" s="1"/>
  <c r="AD23" i="5"/>
  <c r="AI9" i="5" s="1"/>
  <c r="AC11" i="5"/>
  <c r="AH5" i="5" s="1"/>
  <c r="AM6" i="5" s="1"/>
  <c r="AD30" i="5"/>
  <c r="AC28" i="5"/>
  <c r="AD36" i="5"/>
  <c r="AD25" i="5"/>
  <c r="AC20" i="5"/>
  <c r="AH8" i="5" s="1"/>
  <c r="AM9" i="5" s="1"/>
  <c r="AC21" i="5"/>
  <c r="AD28" i="5"/>
  <c r="AC24" i="5"/>
  <c r="AD32" i="5"/>
  <c r="AI12" i="5" s="1"/>
  <c r="AC22" i="5"/>
  <c r="AC25" i="5"/>
  <c r="AD24" i="5"/>
  <c r="AC27" i="5"/>
  <c r="AC37" i="5"/>
  <c r="AD21" i="5"/>
  <c r="AC26" i="5"/>
  <c r="AH10" i="5" s="1"/>
  <c r="AM11" i="5" s="1"/>
  <c r="AD26" i="5"/>
  <c r="AI10" i="5" s="1"/>
  <c r="AD22" i="5"/>
  <c r="AD15" i="5"/>
  <c r="AC17" i="5"/>
  <c r="AH7" i="5" s="1"/>
  <c r="AM8" i="5" s="1"/>
  <c r="AD27" i="5"/>
  <c r="AD33" i="5"/>
  <c r="AC36" i="5"/>
  <c r="AC32" i="5"/>
  <c r="AH12" i="5" s="1"/>
  <c r="AM13" i="5" s="1"/>
  <c r="AC35" i="5"/>
  <c r="AH13" i="5" s="1"/>
  <c r="AM14" i="5" s="1"/>
  <c r="AD34" i="5"/>
  <c r="AC34" i="5"/>
  <c r="AD37" i="5"/>
  <c r="AC33" i="5"/>
  <c r="AD35" i="5"/>
  <c r="AI13" i="5" s="1"/>
  <c r="AD14" i="5"/>
  <c r="AI6" i="5" s="1"/>
  <c r="AC14" i="5"/>
  <c r="AH6" i="5" s="1"/>
  <c r="AM7" i="5" s="1"/>
  <c r="AD11" i="5"/>
  <c r="AI5" i="5" s="1"/>
  <c r="AD13" i="5"/>
  <c r="AD12" i="5"/>
  <c r="AD18" i="5"/>
  <c r="AD17" i="5"/>
  <c r="AI7" i="5" s="1"/>
  <c r="AC18" i="5"/>
  <c r="AC16" i="5"/>
  <c r="AC13" i="5"/>
  <c r="AC19" i="5"/>
  <c r="AC15" i="5"/>
  <c r="AD19" i="5"/>
  <c r="AD16" i="5"/>
  <c r="Y2" i="5"/>
  <c r="Y3" i="5"/>
  <c r="Y4" i="5"/>
  <c r="X5" i="5"/>
  <c r="Y5" i="5" s="1"/>
  <c r="X6" i="5"/>
  <c r="Y6" i="5" s="1"/>
  <c r="X7" i="5"/>
  <c r="Y7" i="5" s="1"/>
  <c r="X8" i="5"/>
  <c r="Y8" i="5" s="1"/>
  <c r="X9" i="5"/>
  <c r="Y9" i="5" s="1"/>
  <c r="X10" i="5"/>
  <c r="Y10" i="5" s="1"/>
  <c r="G2" i="5"/>
  <c r="G3" i="5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X149" i="5"/>
  <c r="Y149" i="5" s="1"/>
  <c r="X150" i="5"/>
  <c r="Y150" i="5" s="1"/>
  <c r="X151" i="5"/>
  <c r="Y151" i="5" s="1"/>
  <c r="X152" i="5"/>
  <c r="Y152" i="5" s="1"/>
  <c r="X153" i="5"/>
  <c r="Y153" i="5" s="1"/>
  <c r="X154" i="5"/>
  <c r="Y154" i="5" s="1"/>
  <c r="X155" i="5"/>
  <c r="Y155" i="5" s="1"/>
  <c r="X156" i="5"/>
  <c r="Y156" i="5" s="1"/>
  <c r="X148" i="5"/>
  <c r="Y148" i="5" s="1"/>
  <c r="AB7" i="5" l="1"/>
  <c r="AB4" i="5"/>
  <c r="AB3" i="5"/>
  <c r="AB9" i="5"/>
  <c r="AB8" i="5"/>
  <c r="AB5" i="5"/>
  <c r="AB10" i="5"/>
  <c r="AB6" i="5"/>
  <c r="AD10" i="5" l="1"/>
  <c r="AC5" i="5"/>
  <c r="AH3" i="5" s="1"/>
  <c r="AM4" i="5" s="1"/>
  <c r="AC8" i="5"/>
  <c r="AH4" i="5" s="1"/>
  <c r="AM5" i="5" s="1"/>
  <c r="AC2" i="5"/>
  <c r="AH2" i="5" s="1"/>
  <c r="AM3" i="5" s="1"/>
  <c r="AD3" i="5"/>
  <c r="AC3" i="5"/>
  <c r="AD4" i="5"/>
  <c r="AC6" i="5"/>
  <c r="AD9" i="5"/>
  <c r="AD6" i="5"/>
  <c r="AD2" i="5"/>
  <c r="AI2" i="5" s="1"/>
  <c r="AD7" i="5"/>
  <c r="AD8" i="5"/>
  <c r="AI4" i="5" s="1"/>
  <c r="AC9" i="5"/>
  <c r="AC4" i="5"/>
  <c r="AC7" i="5"/>
  <c r="AC10" i="5"/>
  <c r="AD5" i="5"/>
  <c r="AI3" i="5" s="1"/>
</calcChain>
</file>

<file path=xl/sharedStrings.xml><?xml version="1.0" encoding="utf-8"?>
<sst xmlns="http://schemas.openxmlformats.org/spreadsheetml/2006/main" count="1416" uniqueCount="476">
  <si>
    <t>Sample</t>
  </si>
  <si>
    <t>Well</t>
  </si>
  <si>
    <t>Well Position</t>
  </si>
  <si>
    <t>Sample Name</t>
  </si>
  <si>
    <t>Target Name</t>
  </si>
  <si>
    <t>CT</t>
  </si>
  <si>
    <t>A1</t>
  </si>
  <si>
    <t>ND1</t>
  </si>
  <si>
    <t>A2</t>
  </si>
  <si>
    <t>A4</t>
  </si>
  <si>
    <t>A5</t>
  </si>
  <si>
    <t>HPRT</t>
  </si>
  <si>
    <t>A6</t>
  </si>
  <si>
    <t>A7</t>
  </si>
  <si>
    <t>A8</t>
  </si>
  <si>
    <t>A9</t>
  </si>
  <si>
    <t>A10</t>
  </si>
  <si>
    <t>A11</t>
  </si>
  <si>
    <t>A12</t>
  </si>
  <si>
    <t>B1</t>
  </si>
  <si>
    <t>B5</t>
  </si>
  <si>
    <t>B7</t>
  </si>
  <si>
    <t>B9</t>
  </si>
  <si>
    <t>B11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</si>
  <si>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</si>
  <si>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</si>
  <si>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</si>
  <si>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</si>
  <si>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</si>
  <si>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</si>
  <si>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</si>
  <si>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</si>
  <si>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</si>
  <si>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</si>
  <si>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</si>
  <si>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</si>
  <si>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D1</t>
  </si>
  <si>
    <t>D3</t>
  </si>
  <si>
    <t>D5</t>
  </si>
  <si>
    <t>D7</t>
  </si>
  <si>
    <t>D9</t>
  </si>
  <si>
    <t>D11</t>
  </si>
  <si>
    <t>E1</t>
  </si>
  <si>
    <t>E2</t>
  </si>
  <si>
    <t>E3</t>
  </si>
  <si>
    <t>E4</t>
  </si>
  <si>
    <t>E5</t>
  </si>
  <si>
    <t>E6</t>
  </si>
  <si>
    <t>E7</t>
  </si>
  <si>
    <t>E8</t>
  </si>
  <si>
    <t>E11</t>
  </si>
  <si>
    <t>E12</t>
  </si>
  <si>
    <t>F1</t>
  </si>
  <si>
    <t>F3</t>
  </si>
  <si>
    <t>F5</t>
  </si>
  <si>
    <t>F7</t>
  </si>
  <si>
    <t>F11</t>
  </si>
  <si>
    <t>G1</t>
  </si>
  <si>
    <t>G2</t>
  </si>
  <si>
    <t>G3</t>
  </si>
  <si>
    <t>G4</t>
  </si>
  <si>
    <t>G5</t>
  </si>
  <si>
    <t>G6</t>
  </si>
  <si>
    <t>H1</t>
  </si>
  <si>
    <t>H3</t>
  </si>
  <si>
    <t>H5</t>
  </si>
  <si>
    <t>I1</t>
  </si>
  <si>
    <t>I2</t>
  </si>
  <si>
    <t>I3</t>
  </si>
  <si>
    <t>I4</t>
  </si>
  <si>
    <t>I5</t>
  </si>
  <si>
    <t>I6</t>
  </si>
  <si>
    <t>J1</t>
  </si>
  <si>
    <t>J3</t>
  </si>
  <si>
    <t>J5</t>
  </si>
  <si>
    <t>K1</t>
  </si>
  <si>
    <t>K2</t>
  </si>
  <si>
    <t>K3</t>
  </si>
  <si>
    <t>K4</t>
  </si>
  <si>
    <t>K5</t>
  </si>
  <si>
    <t>K6</t>
  </si>
  <si>
    <t>L1</t>
  </si>
  <si>
    <t>L3</t>
  </si>
  <si>
    <t>L5</t>
  </si>
  <si>
    <t>M1</t>
  </si>
  <si>
    <t>M2</t>
  </si>
  <si>
    <t>M3</t>
  </si>
  <si>
    <t>M4</t>
  </si>
  <si>
    <t>M5</t>
  </si>
  <si>
    <t>M6</t>
  </si>
  <si>
    <t>N1</t>
  </si>
  <si>
    <t>N3</t>
  </si>
  <si>
    <t>N5</t>
  </si>
  <si>
    <t>O1</t>
  </si>
  <si>
    <t>O2</t>
  </si>
  <si>
    <t>O3</t>
  </si>
  <si>
    <t>O4</t>
  </si>
  <si>
    <t>O5</t>
  </si>
  <si>
    <t>O6</t>
  </si>
  <si>
    <t>P1</t>
  </si>
  <si>
    <t>P3</t>
  </si>
  <si>
    <t>P5</t>
  </si>
  <si>
    <t>Copy Number</t>
  </si>
  <si>
    <t>ND1 Ct</t>
  </si>
  <si>
    <t>Mean Copy Number</t>
  </si>
  <si>
    <t>Stdev</t>
  </si>
  <si>
    <t>HPRT Ct</t>
  </si>
  <si>
    <t>ND1 copy #
/ HPRT</t>
  </si>
  <si>
    <t>Mean Hprt</t>
  </si>
  <si>
    <t>LOG (copy Number)</t>
  </si>
  <si>
    <t>EFF=</t>
  </si>
  <si>
    <t>ND1 LOG Copy</t>
  </si>
  <si>
    <t>ND1 Copy #</t>
  </si>
  <si>
    <t>HPRT LOG</t>
  </si>
  <si>
    <t>HPRT Copy #</t>
  </si>
  <si>
    <t>Slope</t>
  </si>
  <si>
    <t>Intercept</t>
  </si>
  <si>
    <t>A14</t>
  </si>
  <si>
    <t>A15</t>
  </si>
  <si>
    <t>A16</t>
  </si>
  <si>
    <t>B15</t>
  </si>
  <si>
    <t>C13</t>
  </si>
  <si>
    <t>C14</t>
  </si>
  <si>
    <t>C15</t>
  </si>
  <si>
    <t>C16</t>
  </si>
  <si>
    <t>D15</t>
  </si>
  <si>
    <t>E14</t>
  </si>
  <si>
    <t>G7</t>
  </si>
  <si>
    <t>G8</t>
  </si>
  <si>
    <t>G11</t>
  </si>
  <si>
    <t>G12</t>
  </si>
  <si>
    <t>G14</t>
  </si>
  <si>
    <t>H7</t>
  </si>
  <si>
    <t>H11</t>
  </si>
  <si>
    <t>I7</t>
  </si>
  <si>
    <t>I8</t>
  </si>
  <si>
    <t>I11</t>
  </si>
  <si>
    <t>I12</t>
  </si>
  <si>
    <t>J7</t>
  </si>
  <si>
    <t>J11</t>
  </si>
  <si>
    <t>K7</t>
  </si>
  <si>
    <t>K8</t>
  </si>
  <si>
    <t>K11</t>
  </si>
  <si>
    <t>K12</t>
  </si>
  <si>
    <t>L7</t>
  </si>
  <si>
    <t>L11</t>
  </si>
  <si>
    <t>M7</t>
  </si>
  <si>
    <t>M8</t>
  </si>
  <si>
    <t>M11</t>
  </si>
  <si>
    <t>M12</t>
  </si>
  <si>
    <t>N7</t>
  </si>
  <si>
    <t>N11</t>
  </si>
  <si>
    <t>O7</t>
  </si>
  <si>
    <t>O8</t>
  </si>
  <si>
    <t>O11</t>
  </si>
  <si>
    <t>O12</t>
  </si>
  <si>
    <t>P7</t>
  </si>
  <si>
    <t>P11</t>
  </si>
  <si>
    <t>Note: Want primer efficiency to be between 95-110% to be acceptable.</t>
  </si>
  <si>
    <t>e8</t>
  </si>
  <si>
    <t>A17</t>
  </si>
  <si>
    <t>A18</t>
  </si>
  <si>
    <t>A19</t>
  </si>
  <si>
    <t>A20</t>
  </si>
  <si>
    <t>A21</t>
  </si>
  <si>
    <t>A22</t>
  </si>
  <si>
    <t>B17</t>
  </si>
  <si>
    <t>B19</t>
  </si>
  <si>
    <t>B21</t>
  </si>
  <si>
    <t>e7</t>
  </si>
  <si>
    <t>C17</t>
  </si>
  <si>
    <t>C18</t>
  </si>
  <si>
    <t>C19</t>
  </si>
  <si>
    <t>C20</t>
  </si>
  <si>
    <t>C21</t>
  </si>
  <si>
    <t>C22</t>
  </si>
  <si>
    <t>C23</t>
  </si>
  <si>
    <t>C24</t>
  </si>
  <si>
    <t>D17</t>
  </si>
  <si>
    <t>D19</t>
  </si>
  <si>
    <t>D21</t>
  </si>
  <si>
    <t>e6</t>
  </si>
  <si>
    <t>E9</t>
  </si>
  <si>
    <t>E10</t>
  </si>
  <si>
    <t>E15</t>
  </si>
  <si>
    <t>E16</t>
  </si>
  <si>
    <t>E17</t>
  </si>
  <si>
    <t>E18</t>
  </si>
  <si>
    <t>E19</t>
  </si>
  <si>
    <t>E20</t>
  </si>
  <si>
    <t>E21</t>
  </si>
  <si>
    <t>E22</t>
  </si>
  <si>
    <t>F9</t>
  </si>
  <si>
    <t>F15</t>
  </si>
  <si>
    <t>F17</t>
  </si>
  <si>
    <t>F19</t>
  </si>
  <si>
    <t>F21</t>
  </si>
  <si>
    <t>e5</t>
  </si>
  <si>
    <t>G9</t>
  </si>
  <si>
    <t>G10</t>
  </si>
  <si>
    <t>G15</t>
  </si>
  <si>
    <t>G16</t>
  </si>
  <si>
    <t>G17</t>
  </si>
  <si>
    <t>G18</t>
  </si>
  <si>
    <t>G19</t>
  </si>
  <si>
    <t>G20</t>
  </si>
  <si>
    <t>G21</t>
  </si>
  <si>
    <t>G22</t>
  </si>
  <si>
    <t>H9</t>
  </si>
  <si>
    <t>H15</t>
  </si>
  <si>
    <t>H17</t>
  </si>
  <si>
    <t>H19</t>
  </si>
  <si>
    <t>H21</t>
  </si>
  <si>
    <t>e4</t>
  </si>
  <si>
    <t>I9</t>
  </si>
  <si>
    <t>I10</t>
  </si>
  <si>
    <t>I15</t>
  </si>
  <si>
    <t>I16</t>
  </si>
  <si>
    <t>I17</t>
  </si>
  <si>
    <t>I18</t>
  </si>
  <si>
    <t>I19</t>
  </si>
  <si>
    <t>I20</t>
  </si>
  <si>
    <t>I21</t>
  </si>
  <si>
    <t>I22</t>
  </si>
  <si>
    <t>J9</t>
  </si>
  <si>
    <t>J15</t>
  </si>
  <si>
    <t>J17</t>
  </si>
  <si>
    <t>J19</t>
  </si>
  <si>
    <t>J21</t>
  </si>
  <si>
    <t>e3</t>
  </si>
  <si>
    <t>K9</t>
  </si>
  <si>
    <t>K10</t>
  </si>
  <si>
    <t>K15</t>
  </si>
  <si>
    <t>K16</t>
  </si>
  <si>
    <t>K17</t>
  </si>
  <si>
    <t>K18</t>
  </si>
  <si>
    <t>K19</t>
  </si>
  <si>
    <t>K20</t>
  </si>
  <si>
    <t>K21</t>
  </si>
  <si>
    <t>K22</t>
  </si>
  <si>
    <t>L9</t>
  </si>
  <si>
    <t>L15</t>
  </si>
  <si>
    <t>L17</t>
  </si>
  <si>
    <t>L19</t>
  </si>
  <si>
    <t>L21</t>
  </si>
  <si>
    <t>e2</t>
  </si>
  <si>
    <t>M9</t>
  </si>
  <si>
    <t>M10</t>
  </si>
  <si>
    <t>M15</t>
  </si>
  <si>
    <t>M16</t>
  </si>
  <si>
    <t>M17</t>
  </si>
  <si>
    <t>M18</t>
  </si>
  <si>
    <t>M19</t>
  </si>
  <si>
    <t>M20</t>
  </si>
  <si>
    <t>M21</t>
  </si>
  <si>
    <t>M22</t>
  </si>
  <si>
    <t>N9</t>
  </si>
  <si>
    <t>N15</t>
  </si>
  <si>
    <t>N17</t>
  </si>
  <si>
    <t>N19</t>
  </si>
  <si>
    <t>N21</t>
  </si>
  <si>
    <t>e1</t>
  </si>
  <si>
    <t>O9</t>
  </si>
  <si>
    <t>O10</t>
  </si>
  <si>
    <t>O15</t>
  </si>
  <si>
    <t>O16</t>
  </si>
  <si>
    <t>O17</t>
  </si>
  <si>
    <t>O18</t>
  </si>
  <si>
    <t>O19</t>
  </si>
  <si>
    <t>O20</t>
  </si>
  <si>
    <t>O21</t>
  </si>
  <si>
    <t>O22</t>
  </si>
  <si>
    <t>P9</t>
  </si>
  <si>
    <t>P15</t>
  </si>
  <si>
    <t>P17</t>
  </si>
  <si>
    <t>P19</t>
  </si>
  <si>
    <t>P21</t>
  </si>
  <si>
    <t>OVCAR-3 Media</t>
  </si>
  <si>
    <t>OVCAR-3 Methanol</t>
  </si>
  <si>
    <t>OVCAR-3 500nM PFOA</t>
  </si>
  <si>
    <t>OVCAR-3 2uM PFOA</t>
  </si>
  <si>
    <t>OVCAR-3 500nM PFHpA</t>
  </si>
  <si>
    <t>OVCAR-3 2uM PFHpA</t>
  </si>
  <si>
    <t>OVCAR-3 500nM PFPA</t>
  </si>
  <si>
    <t>OVCAR-3 2uM PFPA</t>
  </si>
  <si>
    <t>OVCAR-3 PFOA + PFHpA</t>
  </si>
  <si>
    <t>OVCAR-3 PFOA + PFPA</t>
  </si>
  <si>
    <t>O13</t>
  </si>
  <si>
    <t>O14</t>
  </si>
  <si>
    <t>O23</t>
  </si>
  <si>
    <t>O24</t>
  </si>
  <si>
    <t>O25</t>
  </si>
  <si>
    <t>O26</t>
  </si>
  <si>
    <t>O31</t>
  </si>
  <si>
    <t>O32</t>
  </si>
  <si>
    <t>O33</t>
  </si>
  <si>
    <t>O34</t>
  </si>
  <si>
    <t>O35</t>
  </si>
  <si>
    <t>O36</t>
  </si>
  <si>
    <t>C25</t>
  </si>
  <si>
    <t>C26</t>
  </si>
  <si>
    <t>C31</t>
  </si>
  <si>
    <t>C32</t>
  </si>
  <si>
    <t>C33</t>
  </si>
  <si>
    <t>C34</t>
  </si>
  <si>
    <t>C35</t>
  </si>
  <si>
    <t>C36</t>
  </si>
  <si>
    <t>1</t>
  </si>
  <si>
    <t>9</t>
  </si>
  <si>
    <t>17</t>
  </si>
  <si>
    <t>25</t>
  </si>
  <si>
    <t>33</t>
  </si>
  <si>
    <t>41</t>
  </si>
  <si>
    <t>B4</t>
  </si>
  <si>
    <t>B6</t>
  </si>
  <si>
    <t>B8</t>
  </si>
  <si>
    <t>B10</t>
  </si>
  <si>
    <t>B12</t>
  </si>
  <si>
    <t>B14</t>
  </si>
  <si>
    <t>B16</t>
  </si>
  <si>
    <t>B18</t>
  </si>
  <si>
    <t>B20</t>
  </si>
  <si>
    <t>B22</t>
  </si>
  <si>
    <t>2</t>
  </si>
  <si>
    <t>10</t>
  </si>
  <si>
    <t>18</t>
  </si>
  <si>
    <t>26</t>
  </si>
  <si>
    <t>34</t>
  </si>
  <si>
    <t>42</t>
  </si>
  <si>
    <t>D2</t>
  </si>
  <si>
    <t>D4</t>
  </si>
  <si>
    <t>D6</t>
  </si>
  <si>
    <t>D8</t>
  </si>
  <si>
    <t>D10</t>
  </si>
  <si>
    <t>D12</t>
  </si>
  <si>
    <t>D14</t>
  </si>
  <si>
    <t>D16</t>
  </si>
  <si>
    <t>D18</t>
  </si>
  <si>
    <t>D20</t>
  </si>
  <si>
    <t>D22</t>
  </si>
  <si>
    <t>3</t>
  </si>
  <si>
    <t>11</t>
  </si>
  <si>
    <t>19</t>
  </si>
  <si>
    <t>27</t>
  </si>
  <si>
    <t>35</t>
  </si>
  <si>
    <t>43</t>
  </si>
  <si>
    <t>F2</t>
  </si>
  <si>
    <t>F4</t>
  </si>
  <si>
    <t>F6</t>
  </si>
  <si>
    <t>F8</t>
  </si>
  <si>
    <t>F10</t>
  </si>
  <si>
    <t>F12</t>
  </si>
  <si>
    <t>F14</t>
  </si>
  <si>
    <t>F16</t>
  </si>
  <si>
    <t>F18</t>
  </si>
  <si>
    <t>F20</t>
  </si>
  <si>
    <t>F22</t>
  </si>
  <si>
    <t>4</t>
  </si>
  <si>
    <t>12</t>
  </si>
  <si>
    <t>20</t>
  </si>
  <si>
    <t>28</t>
  </si>
  <si>
    <t>36</t>
  </si>
  <si>
    <t>44</t>
  </si>
  <si>
    <t>H2</t>
  </si>
  <si>
    <t>H4</t>
  </si>
  <si>
    <t>H6</t>
  </si>
  <si>
    <t>H8</t>
  </si>
  <si>
    <t>H10</t>
  </si>
  <si>
    <t>H12</t>
  </si>
  <si>
    <t>H14</t>
  </si>
  <si>
    <t>H16</t>
  </si>
  <si>
    <t>H18</t>
  </si>
  <si>
    <t>H20</t>
  </si>
  <si>
    <t>H22</t>
  </si>
  <si>
    <t>5</t>
  </si>
  <si>
    <t>13</t>
  </si>
  <si>
    <t>21</t>
  </si>
  <si>
    <t>29</t>
  </si>
  <si>
    <t>37</t>
  </si>
  <si>
    <t>45</t>
  </si>
  <si>
    <t>I14</t>
  </si>
  <si>
    <t>J2</t>
  </si>
  <si>
    <t>J4</t>
  </si>
  <si>
    <t>J6</t>
  </si>
  <si>
    <t>J8</t>
  </si>
  <si>
    <t>J10</t>
  </si>
  <si>
    <t>J12</t>
  </si>
  <si>
    <t>J14</t>
  </si>
  <si>
    <t>J16</t>
  </si>
  <si>
    <t>J18</t>
  </si>
  <si>
    <t>J20</t>
  </si>
  <si>
    <t>J22</t>
  </si>
  <si>
    <t>6</t>
  </si>
  <si>
    <t>14</t>
  </si>
  <si>
    <t>22</t>
  </si>
  <si>
    <t>30</t>
  </si>
  <si>
    <t>38</t>
  </si>
  <si>
    <t>46</t>
  </si>
  <si>
    <t>K14</t>
  </si>
  <si>
    <t>L2</t>
  </si>
  <si>
    <t>L4</t>
  </si>
  <si>
    <t>L6</t>
  </si>
  <si>
    <t>L8</t>
  </si>
  <si>
    <t>L10</t>
  </si>
  <si>
    <t>L12</t>
  </si>
  <si>
    <t>L14</t>
  </si>
  <si>
    <t>L16</t>
  </si>
  <si>
    <t>L18</t>
  </si>
  <si>
    <t>L20</t>
  </si>
  <si>
    <t>L22</t>
  </si>
  <si>
    <t>7</t>
  </si>
  <si>
    <t>15</t>
  </si>
  <si>
    <t>23</t>
  </si>
  <si>
    <t>31</t>
  </si>
  <si>
    <t>39</t>
  </si>
  <si>
    <t>47</t>
  </si>
  <si>
    <t>M14</t>
  </si>
  <si>
    <t>N2</t>
  </si>
  <si>
    <t>N4</t>
  </si>
  <si>
    <t>N6</t>
  </si>
  <si>
    <t>N8</t>
  </si>
  <si>
    <t>N10</t>
  </si>
  <si>
    <t>N12</t>
  </si>
  <si>
    <t>N14</t>
  </si>
  <si>
    <t>N16</t>
  </si>
  <si>
    <t>N18</t>
  </si>
  <si>
    <t>N20</t>
  </si>
  <si>
    <t>N22</t>
  </si>
  <si>
    <t>8</t>
  </si>
  <si>
    <t>16</t>
  </si>
  <si>
    <t>24</t>
  </si>
  <si>
    <t>32</t>
  </si>
  <si>
    <t>40</t>
  </si>
  <si>
    <t>48</t>
  </si>
  <si>
    <t>P2</t>
  </si>
  <si>
    <t>P4</t>
  </si>
  <si>
    <t>P6</t>
  </si>
  <si>
    <t>P8</t>
  </si>
  <si>
    <t>P10</t>
  </si>
  <si>
    <t>P12</t>
  </si>
  <si>
    <t>P14</t>
  </si>
  <si>
    <t>P16</t>
  </si>
  <si>
    <t>P18</t>
  </si>
  <si>
    <t>P20</t>
  </si>
  <si>
    <t>P22</t>
  </si>
  <si>
    <t>OVCAR-3</t>
  </si>
  <si>
    <t>Media plate 1 MO</t>
  </si>
  <si>
    <t>VC plate 1 MO</t>
  </si>
  <si>
    <t>500nM PFOA plate 1 MO</t>
  </si>
  <si>
    <t>2uM PFOA plate 1 MO</t>
  </si>
  <si>
    <t>500nM PFHpA plate 1 MO</t>
  </si>
  <si>
    <t>2uM PFHpA plate 1 MO</t>
  </si>
  <si>
    <t>Media plate 2 MO</t>
  </si>
  <si>
    <t>VC plate 2 MO</t>
  </si>
  <si>
    <t>500nM PFPA plate 2 MO</t>
  </si>
  <si>
    <t>2uM PFPA plate 2 MO</t>
  </si>
  <si>
    <t>PFOA + PFHpA plate 2 MO</t>
  </si>
  <si>
    <t>PFOA + PFPA plate 2 MO</t>
  </si>
  <si>
    <t>Media plate 3 MO</t>
  </si>
  <si>
    <t>VC plate 3 MO</t>
  </si>
  <si>
    <t>PFHpA + PFPA plate 3 MO</t>
  </si>
  <si>
    <t>PFOA + PFHpA + PFPA plate 3 MO</t>
  </si>
  <si>
    <t>Copy number</t>
  </si>
  <si>
    <t>Caov-3</t>
  </si>
  <si>
    <t>OVCAR-3 Media plate 1 BPR</t>
  </si>
  <si>
    <t>OVCAR-3 Methanol plate 1 BPR</t>
  </si>
  <si>
    <t>OVCAR-3 500nM PFOA plate 1 BPR</t>
  </si>
  <si>
    <t>OVCAR-3 2uM PFOA plate 1 BPR</t>
  </si>
  <si>
    <t>OVCAR-3 500nM PFHpA plate 1 BPR</t>
  </si>
  <si>
    <t>OVCAR-3 2uM PFHpA plate 1 BPR</t>
  </si>
  <si>
    <t>OVCAR-3 Media plate 2 BPR</t>
  </si>
  <si>
    <t>OVCAR-3 Methanol plate 2 BPR</t>
  </si>
  <si>
    <t>OVCAR-3 500nM PFPA plate 2 BPR</t>
  </si>
  <si>
    <t>OVCAR-3 2uM PFPA plate 2 BPR</t>
  </si>
  <si>
    <t>OVCAR-3 PFOA + PFHpA plate 2 BPR</t>
  </si>
  <si>
    <t>OVCAR-3 PFOA + PFPA plate 2 BPR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</si>
</sst>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7" formatCode="#,##0.000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Verdana"/>
      <family val="2"/>
    </font>
    <font>
      <sz val="11"/>
      <color rgb="FFC00000"/>
      <name val="Calibri"/>
      <family val="2"/>
      <scheme val="minor"/>
    </font>
    <font>
      <b/>
      <sz val="10"/>
      <color theme="9" tint="-0.499984740745262"/>
      <name val="Arial"/>
      <family val="2"/>
    </font>
    <font>
      <sz val="11"/>
      <color rgb="FF00610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EAD6FF"/>
        <bgColor indexed="64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theme="9" tint="-0.24994659260841701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" fillId="0" borderId="0"/>
    <xf numFmtId="9" fontId="3" fillId="0" borderId="0" applyFont="0" applyFill="0" applyBorder="0" applyAlignment="0" applyProtection="0"/>
    <xf numFmtId="0" fontId="8" fillId="2" borderId="0" applyNumberFormat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67" fontId="0" fillId="0" borderId="0" xfId="0" applyNumberFormat="1"/>
    <xf numFmtId="164" fontId="0" fillId="0" borderId="0" xfId="3" applyNumberFormat="1" applyFont="1"/>
    <xf numFmtId="0" fontId="4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167" fontId="6" fillId="0" borderId="0" xfId="0" applyNumberFormat="1" applyFont="1"/>
    <xf numFmtId="0" fontId="9" fillId="0" borderId="0" xfId="0" applyFont="1" applyAlignment="1">
      <alignment horizontal="right"/>
    </xf>
    <xf numFmtId="9" fontId="9" fillId="0" borderId="0" xfId="5" applyFont="1"/>
    <xf numFmtId="0" fontId="8" fillId="2" borderId="2" xfId="6" applyBorder="1" applyAlignment="1">
      <alignment horizontal="center" wrapText="1"/>
    </xf>
    <xf numFmtId="0" fontId="10" fillId="0" borderId="2" xfId="6" applyFont="1" applyFill="1" applyBorder="1" applyAlignment="1">
      <alignment horizontal="center" wrapText="1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horizontal="center"/>
    </xf>
    <xf numFmtId="9" fontId="12" fillId="4" borderId="0" xfId="5" applyFont="1" applyFill="1"/>
    <xf numFmtId="0" fontId="11" fillId="0" borderId="0" xfId="0" applyFont="1" applyAlignment="1">
      <alignment horizontal="center" wrapText="1"/>
    </xf>
  </cellXfs>
  <cellStyles count="7">
    <cellStyle name="Comma" xfId="3" builtinId="3"/>
    <cellStyle name="Comma 2" xfId="2" xr:uid="{45C0B35B-7C6A-4783-AD40-2F9E9DE6B650}"/>
    <cellStyle name="Good" xfId="6" builtinId="26"/>
    <cellStyle name="Normal" xfId="0" builtinId="0"/>
    <cellStyle name="Normal 2" xfId="4" xr:uid="{DBCFA779-176C-44F2-8C48-F5FAF6E45102}"/>
    <cellStyle name="Normal 3" xfId="1" xr:uid="{A40A7F6B-7702-4450-9402-4BB96981A158}"/>
    <cellStyle name="Percent" xfId="5" builtinId="5"/>
  </cellStyles>
  <dxfs count="0"/>
  <tableStyles count="0" defaultTableStyle="TableStyleMedium2" defaultPivotStyle="PivotStyleLight16"/>
  <colors>
    <mruColors>
      <color rgb="FFEAD6FF"/>
      <color rgb="FF0089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HPRT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1.1326552930883639E-2"/>
                  <c:y val="-0.4821343686205891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Results!$G$2:$G$25</c:f>
              <c:numCache>
                <c:formatCode>General</c:formatCode>
                <c:ptCount val="24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</c:numCache>
            </c:numRef>
          </c:xVal>
          <c:yVal>
            <c:numRef>
              <c:f>Results!$E$2:$E$25</c:f>
              <c:numCache>
                <c:formatCode>#,##0.000</c:formatCode>
                <c:ptCount val="24"/>
                <c:pt idx="3">
                  <c:v>12.024067878723145</c:v>
                </c:pt>
                <c:pt idx="4">
                  <c:v>11.766304016113281</c:v>
                </c:pt>
                <c:pt idx="5">
                  <c:v>12.508533477783203</c:v>
                </c:pt>
                <c:pt idx="6">
                  <c:v>14.802837371826172</c:v>
                </c:pt>
                <c:pt idx="7">
                  <c:v>14.904539108276367</c:v>
                </c:pt>
                <c:pt idx="8">
                  <c:v>15.273082733154297</c:v>
                </c:pt>
                <c:pt idx="9">
                  <c:v>18.391071319580078</c:v>
                </c:pt>
                <c:pt idx="10">
                  <c:v>19.204391479492188</c:v>
                </c:pt>
                <c:pt idx="11">
                  <c:v>18.774765014648438</c:v>
                </c:pt>
                <c:pt idx="12">
                  <c:v>22.100170135498047</c:v>
                </c:pt>
                <c:pt idx="13">
                  <c:v>22.437891006469727</c:v>
                </c:pt>
                <c:pt idx="14">
                  <c:v>22.161741256713867</c:v>
                </c:pt>
                <c:pt idx="15">
                  <c:v>25.610092163085938</c:v>
                </c:pt>
                <c:pt idx="16">
                  <c:v>25.854579925537109</c:v>
                </c:pt>
                <c:pt idx="17">
                  <c:v>25.407192230224609</c:v>
                </c:pt>
                <c:pt idx="18">
                  <c:v>29.187089920043945</c:v>
                </c:pt>
                <c:pt idx="19">
                  <c:v>28.79423713684082</c:v>
                </c:pt>
                <c:pt idx="20">
                  <c:v>28.93431282043457</c:v>
                </c:pt>
                <c:pt idx="21">
                  <c:v>32.106693267822266</c:v>
                </c:pt>
                <c:pt idx="22">
                  <c:v>32.383998870849609</c:v>
                </c:pt>
                <c:pt idx="23">
                  <c:v>32.223773956298828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Results!#REF!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C894-431F-A596-6045B1BC07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7818207"/>
        <c:axId val="357829439"/>
      </c:scatterChart>
      <c:valAx>
        <c:axId val="3578182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7829439"/>
        <c:crosses val="autoZero"/>
        <c:crossBetween val="midCat"/>
      </c:valAx>
      <c:valAx>
        <c:axId val="3578294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781820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ND1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1.1326552930883639E-2"/>
                  <c:y val="-0.4821343686205891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Results!$G$2:$G$25</c:f>
              <c:numCache>
                <c:formatCode>General</c:formatCode>
                <c:ptCount val="24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</c:numCache>
            </c:numRef>
          </c:xVal>
          <c:yVal>
            <c:numRef>
              <c:f>Results!$E$26:$E$49</c:f>
              <c:numCache>
                <c:formatCode>#,##0.000</c:formatCode>
                <c:ptCount val="24"/>
                <c:pt idx="0">
                  <c:v>6.3160867691040039</c:v>
                </c:pt>
                <c:pt idx="1">
                  <c:v>5.9964585304260254</c:v>
                </c:pt>
                <c:pt idx="2">
                  <c:v>6.373507022857666</c:v>
                </c:pt>
                <c:pt idx="3">
                  <c:v>10.748312950134277</c:v>
                </c:pt>
                <c:pt idx="4">
                  <c:v>11.251770973205566</c:v>
                </c:pt>
                <c:pt idx="5">
                  <c:v>11.471884727478027</c:v>
                </c:pt>
                <c:pt idx="6">
                  <c:v>13.836040496826172</c:v>
                </c:pt>
                <c:pt idx="7">
                  <c:v>13.958114624023438</c:v>
                </c:pt>
                <c:pt idx="8">
                  <c:v>13.776313781738281</c:v>
                </c:pt>
                <c:pt idx="9">
                  <c:v>17.27491569519043</c:v>
                </c:pt>
                <c:pt idx="10">
                  <c:v>17.30119514465332</c:v>
                </c:pt>
                <c:pt idx="11">
                  <c:v>17.252119064331055</c:v>
                </c:pt>
                <c:pt idx="12">
                  <c:v>20.905111312866211</c:v>
                </c:pt>
                <c:pt idx="13">
                  <c:v>20.862344741821289</c:v>
                </c:pt>
                <c:pt idx="14">
                  <c:v>20.76807975769043</c:v>
                </c:pt>
                <c:pt idx="15">
                  <c:v>21.73304557800293</c:v>
                </c:pt>
                <c:pt idx="16">
                  <c:v>22.379510879516602</c:v>
                </c:pt>
                <c:pt idx="17">
                  <c:v>22.683454513549805</c:v>
                </c:pt>
                <c:pt idx="18">
                  <c:v>26.779140472412109</c:v>
                </c:pt>
                <c:pt idx="19">
                  <c:v>25.97907829284668</c:v>
                </c:pt>
                <c:pt idx="20">
                  <c:v>26.278491973876953</c:v>
                </c:pt>
                <c:pt idx="21">
                  <c:v>29.229547500610352</c:v>
                </c:pt>
                <c:pt idx="22">
                  <c:v>29.354887008666992</c:v>
                </c:pt>
                <c:pt idx="23">
                  <c:v>28.902181625366211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Results!#REF!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BEF5-4240-8781-ACD2AD1FD6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7818207"/>
        <c:axId val="357829439"/>
      </c:scatterChart>
      <c:valAx>
        <c:axId val="3578182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7829439"/>
        <c:crosses val="autoZero"/>
        <c:crossBetween val="midCat"/>
      </c:valAx>
      <c:valAx>
        <c:axId val="3578294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781820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4</xdr:row>
      <xdr:rowOff>50800</xdr:rowOff>
    </xdr:from>
    <xdr:to>
      <xdr:col>14</xdr:col>
      <xdr:colOff>609600</xdr:colOff>
      <xdr:row>18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2DDD6B9-1738-4093-B03B-3B6A4003B7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38100</xdr:colOff>
      <xdr:row>33</xdr:row>
      <xdr:rowOff>0</xdr:rowOff>
    </xdr:from>
    <xdr:to>
      <xdr:col>12</xdr:col>
      <xdr:colOff>279400</xdr:colOff>
      <xdr:row>47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58D1B53-4862-4252-9FFA-2CD20D657B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D7835-D907-4D93-8B2B-13947D9EA420}">
  <dimension ref="A1:AM314"/>
  <sheetViews>
    <sheetView tabSelected="1" topLeftCell="B1" zoomScale="75" zoomScaleNormal="100" workbookViewId="0">
      <selection activeCell="AQ43" sqref="AQ43"/>
    </sheetView>
  </sheetViews>
  <sheetFormatPr baseColWidth="10" defaultColWidth="8.83203125" defaultRowHeight="15" x14ac:dyDescent="0.2"/>
  <cols>
    <col min="3" max="3" width="19.1640625" customWidth="1"/>
    <col min="6" max="6" width="15.33203125" bestFit="1" customWidth="1"/>
    <col min="7" max="7" width="18.5" bestFit="1" customWidth="1"/>
    <col min="16" max="19" width="10.83203125"/>
    <col min="21" max="21" width="10.5" customWidth="1"/>
    <col min="22" max="22" width="32.5" customWidth="1"/>
    <col min="24" max="24" width="17.33203125" customWidth="1"/>
    <col min="25" max="25" width="11.1640625" customWidth="1"/>
    <col min="27" max="27" width="19.1640625" bestFit="1" customWidth="1"/>
    <col min="33" max="33" width="35" customWidth="1"/>
    <col min="38" max="38" width="24.83203125" customWidth="1"/>
  </cols>
  <sheetData>
    <row r="1" spans="1:39" ht="44" thickBot="1" x14ac:dyDescent="0.25">
      <c r="F1" t="s">
        <v>102</v>
      </c>
      <c r="G1" t="s">
        <v>109</v>
      </c>
      <c r="P1" t="s">
        <v>1</v>
      </c>
      <c r="Q1" t="s">
        <v>2</v>
      </c>
      <c r="R1" t="s">
        <v>3</v>
      </c>
      <c r="S1" t="s">
        <v>4</v>
      </c>
      <c r="T1" t="s">
        <v>5</v>
      </c>
      <c r="V1" t="s">
        <v>3</v>
      </c>
      <c r="W1" s="5" t="s">
        <v>103</v>
      </c>
      <c r="X1" s="5" t="s">
        <v>111</v>
      </c>
      <c r="Y1" s="5" t="s">
        <v>112</v>
      </c>
      <c r="Z1" s="6"/>
      <c r="AB1" s="7" t="s">
        <v>107</v>
      </c>
      <c r="AC1" s="7" t="s">
        <v>104</v>
      </c>
      <c r="AD1" s="8" t="s">
        <v>105</v>
      </c>
      <c r="AG1" s="13" t="s">
        <v>0</v>
      </c>
      <c r="AH1" s="12" t="s">
        <v>108</v>
      </c>
      <c r="AI1" s="12" t="s">
        <v>105</v>
      </c>
    </row>
    <row r="2" spans="1:39" x14ac:dyDescent="0.2">
      <c r="E2" s="3"/>
      <c r="F2" s="4">
        <v>100000000</v>
      </c>
      <c r="G2">
        <f>LOG(F2)</f>
        <v>8</v>
      </c>
      <c r="P2">
        <v>14</v>
      </c>
      <c r="Q2" t="s">
        <v>117</v>
      </c>
      <c r="R2" t="s">
        <v>307</v>
      </c>
      <c r="S2" t="s">
        <v>11</v>
      </c>
      <c r="T2" s="3">
        <v>28.029460906982422</v>
      </c>
      <c r="V2" t="s">
        <v>154</v>
      </c>
      <c r="W2" s="3">
        <f>T146</f>
        <v>19.930681228637695</v>
      </c>
      <c r="X2" s="2">
        <f t="shared" ref="X2:X10" si="0">((W2-$I$52)/$I$51)</f>
        <v>4.0127671853585518</v>
      </c>
      <c r="Y2" s="2">
        <f>10^X2</f>
        <v>10298.339036915517</v>
      </c>
      <c r="AB2">
        <f>Y2/Y148</f>
        <v>55.715657923321686</v>
      </c>
      <c r="AC2">
        <f>AVERAGE(AB2:AB4)</f>
        <v>66.634391483677931</v>
      </c>
      <c r="AD2">
        <f>STDEV(AB2:AB4)</f>
        <v>9.4814443145360094</v>
      </c>
      <c r="AG2" s="16" t="s">
        <v>154</v>
      </c>
      <c r="AH2">
        <f>AC2</f>
        <v>66.634391483677931</v>
      </c>
      <c r="AI2">
        <f>AD2</f>
        <v>9.4814443145360094</v>
      </c>
      <c r="AL2" t="s">
        <v>445</v>
      </c>
      <c r="AM2" t="s">
        <v>462</v>
      </c>
    </row>
    <row r="3" spans="1:39" x14ac:dyDescent="0.2">
      <c r="E3" s="3"/>
      <c r="F3" s="4">
        <v>100000000</v>
      </c>
      <c r="G3">
        <f t="shared" ref="G3:G25" si="1">LOG(F3)</f>
        <v>8</v>
      </c>
      <c r="P3">
        <v>15</v>
      </c>
      <c r="Q3" t="s">
        <v>118</v>
      </c>
      <c r="R3" t="s">
        <v>307</v>
      </c>
      <c r="S3" t="s">
        <v>11</v>
      </c>
      <c r="T3" s="3">
        <v>28.426200866699219</v>
      </c>
      <c r="V3" t="s">
        <v>154</v>
      </c>
      <c r="W3" s="3">
        <f t="shared" ref="W3:W66" si="2">T147</f>
        <v>19.932548522949219</v>
      </c>
      <c r="X3" s="2">
        <f t="shared" si="0"/>
        <v>4.0121758952029083</v>
      </c>
      <c r="Y3" s="2">
        <f t="shared" ref="Y3:Y37" si="3">10^X3</f>
        <v>10284.327431096681</v>
      </c>
      <c r="AB3">
        <f t="shared" ref="AB3:AB33" si="4">Y3/Y149</f>
        <v>72.789264818899824</v>
      </c>
      <c r="AC3">
        <f>AVERAGE(AB2:AB4)</f>
        <v>66.634391483677931</v>
      </c>
      <c r="AD3">
        <f>STDEV(AB2:AB4)</f>
        <v>9.4814443145360094</v>
      </c>
      <c r="AG3" s="16" t="s">
        <v>155</v>
      </c>
      <c r="AH3">
        <f>AC5</f>
        <v>50.699742046312828</v>
      </c>
      <c r="AI3">
        <f>AD5</f>
        <v>26.906926477938047</v>
      </c>
      <c r="AL3" t="s">
        <v>446</v>
      </c>
      <c r="AM3">
        <f>AH2</f>
        <v>66.634391483677931</v>
      </c>
    </row>
    <row r="4" spans="1:39" x14ac:dyDescent="0.2">
      <c r="E4" s="3"/>
      <c r="F4" s="4">
        <v>100000000</v>
      </c>
      <c r="G4">
        <f t="shared" si="1"/>
        <v>8</v>
      </c>
      <c r="P4">
        <v>38</v>
      </c>
      <c r="Q4" t="s">
        <v>318</v>
      </c>
      <c r="R4" t="s">
        <v>307</v>
      </c>
      <c r="S4" t="s">
        <v>11</v>
      </c>
      <c r="T4" s="3">
        <v>28.31013298034668</v>
      </c>
      <c r="V4" t="s">
        <v>154</v>
      </c>
      <c r="W4" s="3">
        <f t="shared" si="2"/>
        <v>19.851211547851562</v>
      </c>
      <c r="X4" s="2">
        <f t="shared" si="0"/>
        <v>4.0379317454554906</v>
      </c>
      <c r="Y4" s="2">
        <f t="shared" si="3"/>
        <v>10912.688170938352</v>
      </c>
      <c r="AB4">
        <f t="shared" si="4"/>
        <v>71.39825170881231</v>
      </c>
      <c r="AC4">
        <f>AVERAGE(AB2:AB4)</f>
        <v>66.634391483677931</v>
      </c>
      <c r="AD4">
        <f>STDEV(AB2:AB4)</f>
        <v>9.4814443145360094</v>
      </c>
      <c r="AG4" s="16" t="s">
        <v>287</v>
      </c>
      <c r="AH4">
        <f>AC8</f>
        <v>89.403989161468687</v>
      </c>
      <c r="AI4">
        <f>AD8</f>
        <v>9.2377342294733449</v>
      </c>
      <c r="AL4" t="s">
        <v>447</v>
      </c>
      <c r="AM4">
        <f t="shared" ref="AM4:AM20" si="5">AH3</f>
        <v>50.699742046312828</v>
      </c>
    </row>
    <row r="5" spans="1:39" x14ac:dyDescent="0.2">
      <c r="A5">
        <v>51</v>
      </c>
      <c r="B5" t="s">
        <v>26</v>
      </c>
      <c r="C5" t="s">
        <v>169</v>
      </c>
      <c r="D5" t="s">
        <v>11</v>
      </c>
      <c r="E5" s="3">
        <v>12.024067878723145</v>
      </c>
      <c r="F5" s="4">
        <v>10000000</v>
      </c>
      <c r="G5">
        <f t="shared" si="1"/>
        <v>7</v>
      </c>
      <c r="P5">
        <v>62</v>
      </c>
      <c r="Q5" t="s">
        <v>122</v>
      </c>
      <c r="R5" t="s">
        <v>323</v>
      </c>
      <c r="S5" t="s">
        <v>11</v>
      </c>
      <c r="T5" s="3">
        <v>26.396312713623047</v>
      </c>
      <c r="V5" t="s">
        <v>155</v>
      </c>
      <c r="W5" s="3">
        <f t="shared" si="2"/>
        <v>19.401191711425781</v>
      </c>
      <c r="X5" s="2">
        <f t="shared" si="0"/>
        <v>4.1804332769392722</v>
      </c>
      <c r="Y5" s="2">
        <f t="shared" si="3"/>
        <v>15150.720169322816</v>
      </c>
      <c r="AB5">
        <f t="shared" si="4"/>
        <v>27.122761460226087</v>
      </c>
      <c r="AC5">
        <f>AVERAGE(AB5:AB7)</f>
        <v>50.699742046312828</v>
      </c>
      <c r="AD5">
        <f t="shared" ref="AD5" si="6">STDEV(AB5:AB7)</f>
        <v>26.906926477938047</v>
      </c>
      <c r="AG5" s="16" t="s">
        <v>288</v>
      </c>
      <c r="AH5">
        <f>AC11</f>
        <v>90.030526906156695</v>
      </c>
      <c r="AI5">
        <f>AD11</f>
        <v>20.541114200598678</v>
      </c>
      <c r="AL5" t="s">
        <v>448</v>
      </c>
      <c r="AM5">
        <f t="shared" si="5"/>
        <v>89.403989161468687</v>
      </c>
    </row>
    <row r="6" spans="1:39" x14ac:dyDescent="0.2">
      <c r="A6">
        <v>74</v>
      </c>
      <c r="B6" t="s">
        <v>329</v>
      </c>
      <c r="C6" t="s">
        <v>169</v>
      </c>
      <c r="D6" t="s">
        <v>11</v>
      </c>
      <c r="E6" s="3">
        <v>11.766304016113281</v>
      </c>
      <c r="F6" s="4">
        <v>10000000</v>
      </c>
      <c r="G6">
        <f t="shared" si="1"/>
        <v>7</v>
      </c>
      <c r="P6">
        <v>63</v>
      </c>
      <c r="Q6" t="s">
        <v>123</v>
      </c>
      <c r="R6" t="s">
        <v>323</v>
      </c>
      <c r="S6" t="s">
        <v>11</v>
      </c>
      <c r="T6" s="3">
        <v>27.222629547119141</v>
      </c>
      <c r="V6" t="s">
        <v>155</v>
      </c>
      <c r="W6" s="3">
        <f t="shared" si="2"/>
        <v>19.475351333618164</v>
      </c>
      <c r="X6" s="2">
        <f t="shared" si="0"/>
        <v>4.1569501793482706</v>
      </c>
      <c r="Y6" s="2">
        <f t="shared" si="3"/>
        <v>14353.247687765719</v>
      </c>
      <c r="AB6">
        <f t="shared" si="4"/>
        <v>44.964614495953242</v>
      </c>
      <c r="AC6">
        <f t="shared" ref="AC6" si="7">AVERAGE(AB5:AB7)</f>
        <v>50.699742046312828</v>
      </c>
      <c r="AD6">
        <f t="shared" ref="AD6" si="8">STDEV(AB5:AB7)</f>
        <v>26.906926477938047</v>
      </c>
      <c r="AG6" s="16" t="s">
        <v>264</v>
      </c>
      <c r="AH6">
        <f>AC14</f>
        <v>78.492910383694479</v>
      </c>
      <c r="AI6">
        <f>AD14</f>
        <v>29.318137734044281</v>
      </c>
      <c r="AL6" t="s">
        <v>449</v>
      </c>
      <c r="AM6">
        <f t="shared" si="5"/>
        <v>90.030526906156695</v>
      </c>
    </row>
    <row r="7" spans="1:39" x14ac:dyDescent="0.2">
      <c r="A7">
        <v>75</v>
      </c>
      <c r="B7" t="s">
        <v>37</v>
      </c>
      <c r="C7" t="s">
        <v>169</v>
      </c>
      <c r="D7" t="s">
        <v>11</v>
      </c>
      <c r="E7" s="3">
        <v>12.508533477783203</v>
      </c>
      <c r="F7" s="4">
        <v>10000000</v>
      </c>
      <c r="G7">
        <f t="shared" si="1"/>
        <v>7</v>
      </c>
      <c r="P7">
        <v>86</v>
      </c>
      <c r="Q7" t="s">
        <v>335</v>
      </c>
      <c r="R7" t="s">
        <v>323</v>
      </c>
      <c r="S7" t="s">
        <v>11</v>
      </c>
      <c r="T7" s="3">
        <v>27.579547882080078</v>
      </c>
      <c r="V7" t="s">
        <v>155</v>
      </c>
      <c r="W7" s="3">
        <f t="shared" si="2"/>
        <v>19.016450881958008</v>
      </c>
      <c r="X7" s="2">
        <f t="shared" si="0"/>
        <v>4.3022638119195671</v>
      </c>
      <c r="Y7" s="2">
        <f t="shared" si="3"/>
        <v>20056.900125769094</v>
      </c>
      <c r="AB7">
        <f t="shared" si="4"/>
        <v>80.011850182759161</v>
      </c>
      <c r="AC7">
        <f t="shared" ref="AC7" si="9">AVERAGE(AB5:AB7)</f>
        <v>50.699742046312828</v>
      </c>
      <c r="AD7">
        <f t="shared" ref="AD7" si="10">STDEV(AB5:AB7)</f>
        <v>26.906926477938047</v>
      </c>
      <c r="AG7" s="16" t="s">
        <v>265</v>
      </c>
      <c r="AH7">
        <f>AC17</f>
        <v>102.69516431939898</v>
      </c>
      <c r="AI7">
        <f>AD17</f>
        <v>31.116306796691568</v>
      </c>
      <c r="AL7" t="s">
        <v>450</v>
      </c>
      <c r="AM7">
        <f t="shared" si="5"/>
        <v>78.492910383694479</v>
      </c>
    </row>
    <row r="8" spans="1:39" x14ac:dyDescent="0.2">
      <c r="A8">
        <v>99</v>
      </c>
      <c r="B8" t="s">
        <v>44</v>
      </c>
      <c r="C8" t="s">
        <v>181</v>
      </c>
      <c r="D8" t="s">
        <v>11</v>
      </c>
      <c r="E8" s="3">
        <v>14.802837371826172</v>
      </c>
      <c r="F8" s="4">
        <v>1000000</v>
      </c>
      <c r="G8">
        <f t="shared" si="1"/>
        <v>6</v>
      </c>
      <c r="P8">
        <v>110</v>
      </c>
      <c r="Q8" t="s">
        <v>126</v>
      </c>
      <c r="R8" t="s">
        <v>340</v>
      </c>
      <c r="S8" t="s">
        <v>11</v>
      </c>
      <c r="T8" s="3">
        <v>28.046819686889648</v>
      </c>
      <c r="V8" t="s">
        <v>287</v>
      </c>
      <c r="W8" s="3">
        <f t="shared" si="2"/>
        <v>19.233858108520508</v>
      </c>
      <c r="X8" s="2">
        <f t="shared" si="0"/>
        <v>4.2334204849523411</v>
      </c>
      <c r="Y8" s="2">
        <f t="shared" si="3"/>
        <v>17116.717577499443</v>
      </c>
      <c r="AB8">
        <f t="shared" si="4"/>
        <v>93.699179107565698</v>
      </c>
      <c r="AC8">
        <f>AVERAGE(AB8:AB10)</f>
        <v>89.403989161468687</v>
      </c>
      <c r="AD8">
        <f t="shared" ref="AD8" si="11">STDEV(AB8:AB10)</f>
        <v>9.2377342294733449</v>
      </c>
      <c r="AG8" s="16" t="s">
        <v>270</v>
      </c>
      <c r="AH8">
        <f>AC20</f>
        <v>88.880313420074572</v>
      </c>
      <c r="AI8">
        <f>AD20</f>
        <v>13.48558940214363</v>
      </c>
      <c r="AL8" t="s">
        <v>451</v>
      </c>
      <c r="AM8">
        <f t="shared" si="5"/>
        <v>102.69516431939898</v>
      </c>
    </row>
    <row r="9" spans="1:39" x14ac:dyDescent="0.2">
      <c r="A9">
        <v>122</v>
      </c>
      <c r="B9" t="s">
        <v>346</v>
      </c>
      <c r="C9" t="s">
        <v>181</v>
      </c>
      <c r="D9" t="s">
        <v>11</v>
      </c>
      <c r="E9" s="3">
        <v>14.904539108276367</v>
      </c>
      <c r="F9" s="4">
        <v>1000000</v>
      </c>
      <c r="G9">
        <f t="shared" si="1"/>
        <v>6</v>
      </c>
      <c r="P9">
        <v>111</v>
      </c>
      <c r="Q9" t="s">
        <v>184</v>
      </c>
      <c r="R9" t="s">
        <v>340</v>
      </c>
      <c r="S9" t="s">
        <v>11</v>
      </c>
      <c r="T9" s="3">
        <v>28.017484664916992</v>
      </c>
      <c r="V9" t="s">
        <v>287</v>
      </c>
      <c r="W9" s="3">
        <f t="shared" si="2"/>
        <v>19.444112777709961</v>
      </c>
      <c r="X9" s="2">
        <f t="shared" si="0"/>
        <v>4.1668420589898796</v>
      </c>
      <c r="Y9" s="2">
        <f t="shared" si="3"/>
        <v>14683.921665092184</v>
      </c>
      <c r="AB9">
        <f t="shared" si="4"/>
        <v>78.800671795295273</v>
      </c>
      <c r="AC9">
        <f t="shared" ref="AC9" si="12">AVERAGE(AB8:AB10)</f>
        <v>89.403989161468687</v>
      </c>
      <c r="AD9">
        <f t="shared" ref="AD9" si="13">STDEV(AB8:AB10)</f>
        <v>9.2377342294733449</v>
      </c>
      <c r="AG9" s="16" t="s">
        <v>271</v>
      </c>
      <c r="AH9">
        <f>AC23</f>
        <v>110.02072098616118</v>
      </c>
      <c r="AI9">
        <f>AD23</f>
        <v>50.287182343497165</v>
      </c>
      <c r="AL9" t="s">
        <v>452</v>
      </c>
      <c r="AM9">
        <f t="shared" si="5"/>
        <v>88.880313420074572</v>
      </c>
    </row>
    <row r="10" spans="1:39" x14ac:dyDescent="0.2">
      <c r="A10">
        <v>123</v>
      </c>
      <c r="B10" t="s">
        <v>53</v>
      </c>
      <c r="C10" t="s">
        <v>181</v>
      </c>
      <c r="D10" t="s">
        <v>11</v>
      </c>
      <c r="E10" s="3">
        <v>15.273082733154297</v>
      </c>
      <c r="F10" s="4">
        <v>1000000</v>
      </c>
      <c r="G10">
        <f t="shared" si="1"/>
        <v>6</v>
      </c>
      <c r="P10">
        <v>134</v>
      </c>
      <c r="Q10" t="s">
        <v>352</v>
      </c>
      <c r="R10" t="s">
        <v>340</v>
      </c>
      <c r="S10" t="s">
        <v>11</v>
      </c>
      <c r="T10" s="3">
        <v>28.185523986816406</v>
      </c>
      <c r="V10" t="s">
        <v>287</v>
      </c>
      <c r="W10" s="3">
        <f t="shared" si="2"/>
        <v>19.333530426025391</v>
      </c>
      <c r="X10" s="2">
        <f t="shared" si="0"/>
        <v>4.2018586364707442</v>
      </c>
      <c r="Y10" s="2">
        <f t="shared" si="3"/>
        <v>15916.905449734928</v>
      </c>
      <c r="AB10">
        <f t="shared" si="4"/>
        <v>95.712116581545061</v>
      </c>
      <c r="AC10">
        <f t="shared" ref="AC10" si="14">AVERAGE(AB8:AB10)</f>
        <v>89.403989161468687</v>
      </c>
      <c r="AD10">
        <f t="shared" ref="AD10" si="15">STDEV(AB8:AB10)</f>
        <v>9.2377342294733449</v>
      </c>
      <c r="AG10" s="16" t="s">
        <v>289</v>
      </c>
      <c r="AH10">
        <f>AC26</f>
        <v>110.69914793499402</v>
      </c>
      <c r="AI10">
        <f>AD26</f>
        <v>23.511001414360827</v>
      </c>
      <c r="AL10" t="s">
        <v>453</v>
      </c>
      <c r="AM10">
        <f t="shared" si="5"/>
        <v>110.02072098616118</v>
      </c>
    </row>
    <row r="11" spans="1:39" x14ac:dyDescent="0.2">
      <c r="A11">
        <v>147</v>
      </c>
      <c r="B11" t="s">
        <v>59</v>
      </c>
      <c r="C11" t="s">
        <v>197</v>
      </c>
      <c r="D11" t="s">
        <v>11</v>
      </c>
      <c r="E11" s="3">
        <v>18.391071319580078</v>
      </c>
      <c r="F11" s="4">
        <v>100000</v>
      </c>
      <c r="G11">
        <f t="shared" si="1"/>
        <v>5</v>
      </c>
      <c r="P11">
        <v>158</v>
      </c>
      <c r="Q11" t="s">
        <v>131</v>
      </c>
      <c r="R11" t="s">
        <v>357</v>
      </c>
      <c r="S11" t="s">
        <v>11</v>
      </c>
      <c r="T11" s="3">
        <v>28.057407379150391</v>
      </c>
      <c r="V11" t="s">
        <v>288</v>
      </c>
      <c r="W11" s="3">
        <f t="shared" si="2"/>
        <v>19.311311721801758</v>
      </c>
      <c r="X11" s="2">
        <f t="shared" ref="X11:X46" si="16">((W11-$I$52)/$I$51)</f>
        <v>4.2088943249519453</v>
      </c>
      <c r="Y11" s="2">
        <f t="shared" si="3"/>
        <v>16176.863649363595</v>
      </c>
      <c r="AB11">
        <f t="shared" si="4"/>
        <v>89.191500453074141</v>
      </c>
      <c r="AC11">
        <f t="shared" ref="AC11" si="17">AVERAGE(AB11:AB13)</f>
        <v>90.030526906156695</v>
      </c>
      <c r="AD11">
        <f t="shared" ref="AD11" si="18">STDEV(AB11:AB13)</f>
        <v>20.541114200598678</v>
      </c>
      <c r="AG11" s="16" t="s">
        <v>290</v>
      </c>
      <c r="AH11">
        <f>AC29</f>
        <v>91.012315317801722</v>
      </c>
      <c r="AI11">
        <f>AD29</f>
        <v>9.6305919273319969</v>
      </c>
      <c r="AL11" t="s">
        <v>454</v>
      </c>
      <c r="AM11">
        <f t="shared" si="5"/>
        <v>110.69914793499402</v>
      </c>
    </row>
    <row r="12" spans="1:39" x14ac:dyDescent="0.2">
      <c r="A12">
        <v>170</v>
      </c>
      <c r="B12" t="s">
        <v>363</v>
      </c>
      <c r="C12" t="s">
        <v>197</v>
      </c>
      <c r="D12" t="s">
        <v>11</v>
      </c>
      <c r="E12" s="3">
        <v>19.204391479492188</v>
      </c>
      <c r="F12" s="4">
        <v>100000</v>
      </c>
      <c r="G12">
        <f t="shared" si="1"/>
        <v>5</v>
      </c>
      <c r="P12">
        <v>159</v>
      </c>
      <c r="Q12" t="s">
        <v>200</v>
      </c>
      <c r="R12" t="s">
        <v>357</v>
      </c>
      <c r="S12" t="s">
        <v>11</v>
      </c>
      <c r="T12" s="3">
        <v>28.089347839355469</v>
      </c>
      <c r="V12" t="s">
        <v>288</v>
      </c>
      <c r="W12" s="3">
        <f t="shared" si="2"/>
        <v>19.674812316894531</v>
      </c>
      <c r="X12" s="2">
        <f t="shared" si="16"/>
        <v>4.093789639995399</v>
      </c>
      <c r="Y12" s="2">
        <f t="shared" si="3"/>
        <v>12410.5103184812</v>
      </c>
      <c r="AB12">
        <f t="shared" si="4"/>
        <v>69.921781595737045</v>
      </c>
      <c r="AC12">
        <f t="shared" ref="AC12:AC30" si="19">AVERAGE(AB11:AB13)</f>
        <v>90.030526906156695</v>
      </c>
      <c r="AD12">
        <f t="shared" ref="AD12" si="20">STDEV(AB11:AB13)</f>
        <v>20.541114200598678</v>
      </c>
      <c r="AG12" s="16" t="s">
        <v>291</v>
      </c>
      <c r="AH12">
        <f>AC32</f>
        <v>70.926992147540957</v>
      </c>
      <c r="AI12">
        <f>AD32</f>
        <v>16.401093015116128</v>
      </c>
      <c r="AL12" t="s">
        <v>455</v>
      </c>
      <c r="AM12">
        <f t="shared" si="5"/>
        <v>91.012315317801722</v>
      </c>
    </row>
    <row r="13" spans="1:39" x14ac:dyDescent="0.2">
      <c r="A13">
        <v>171</v>
      </c>
      <c r="B13" t="s">
        <v>64</v>
      </c>
      <c r="C13" t="s">
        <v>197</v>
      </c>
      <c r="D13" t="s">
        <v>11</v>
      </c>
      <c r="E13" s="3">
        <v>18.774765014648438</v>
      </c>
      <c r="F13" s="4">
        <v>100000</v>
      </c>
      <c r="G13">
        <f t="shared" si="1"/>
        <v>5</v>
      </c>
      <c r="P13">
        <v>182</v>
      </c>
      <c r="Q13" t="s">
        <v>369</v>
      </c>
      <c r="R13" t="s">
        <v>357</v>
      </c>
      <c r="S13" t="s">
        <v>11</v>
      </c>
      <c r="T13" s="3">
        <v>28.435678482055664</v>
      </c>
      <c r="V13" t="s">
        <v>288</v>
      </c>
      <c r="W13" s="3">
        <f t="shared" si="2"/>
        <v>19.362897872924805</v>
      </c>
      <c r="X13" s="2">
        <f t="shared" si="16"/>
        <v>4.1925592549319814</v>
      </c>
      <c r="Y13" s="2">
        <f t="shared" si="3"/>
        <v>15579.705890950001</v>
      </c>
      <c r="AB13">
        <f t="shared" si="4"/>
        <v>110.97829866965891</v>
      </c>
      <c r="AC13">
        <f t="shared" ref="AC13" si="21">AVERAGE(AB11:AB13)</f>
        <v>90.030526906156695</v>
      </c>
      <c r="AD13">
        <f t="shared" ref="AD13" si="22">STDEV(AB11:AB13)</f>
        <v>20.541114200598678</v>
      </c>
      <c r="AG13" s="16" t="s">
        <v>292</v>
      </c>
      <c r="AH13">
        <f>AC35</f>
        <v>78.423535677322846</v>
      </c>
      <c r="AI13">
        <f>AD35</f>
        <v>8.8434269317374561</v>
      </c>
      <c r="AL13" t="s">
        <v>456</v>
      </c>
      <c r="AM13">
        <f t="shared" si="5"/>
        <v>70.926992147540957</v>
      </c>
    </row>
    <row r="14" spans="1:39" x14ac:dyDescent="0.2">
      <c r="A14">
        <v>195</v>
      </c>
      <c r="B14" t="s">
        <v>68</v>
      </c>
      <c r="C14" t="s">
        <v>213</v>
      </c>
      <c r="D14" t="s">
        <v>11</v>
      </c>
      <c r="E14" s="3">
        <v>22.100170135498047</v>
      </c>
      <c r="F14" s="4">
        <v>10000</v>
      </c>
      <c r="G14">
        <f t="shared" si="1"/>
        <v>4</v>
      </c>
      <c r="P14">
        <v>206</v>
      </c>
      <c r="Q14" t="s">
        <v>380</v>
      </c>
      <c r="R14" t="s">
        <v>374</v>
      </c>
      <c r="S14" t="s">
        <v>11</v>
      </c>
      <c r="T14" s="3">
        <v>28.001649856567383</v>
      </c>
      <c r="V14" t="s">
        <v>264</v>
      </c>
      <c r="W14" s="3">
        <f t="shared" si="2"/>
        <v>19.405673980712891</v>
      </c>
      <c r="X14" s="2">
        <f t="shared" si="16"/>
        <v>4.1790139389762864</v>
      </c>
      <c r="Y14" s="2">
        <f t="shared" si="3"/>
        <v>15101.28621989854</v>
      </c>
      <c r="AB14">
        <f t="shared" si="4"/>
        <v>80.176072355174995</v>
      </c>
      <c r="AC14">
        <f t="shared" ref="AC14" si="23">AVERAGE(AB14:AB16)</f>
        <v>78.492910383694479</v>
      </c>
      <c r="AD14">
        <f t="shared" ref="AD14" si="24">STDEV(AB14:AB16)</f>
        <v>29.318137734044281</v>
      </c>
      <c r="AG14" s="16" t="s">
        <v>293</v>
      </c>
      <c r="AH14">
        <f>AC38</f>
        <v>116.13113020465329</v>
      </c>
      <c r="AI14">
        <f>AD38</f>
        <v>41.443841197399706</v>
      </c>
      <c r="AL14" t="s">
        <v>457</v>
      </c>
      <c r="AM14">
        <f t="shared" si="5"/>
        <v>78.423535677322846</v>
      </c>
    </row>
    <row r="15" spans="1:39" x14ac:dyDescent="0.2">
      <c r="A15">
        <v>218</v>
      </c>
      <c r="B15" t="s">
        <v>381</v>
      </c>
      <c r="C15" t="s">
        <v>213</v>
      </c>
      <c r="D15" t="s">
        <v>11</v>
      </c>
      <c r="E15" s="3">
        <v>22.437891006469727</v>
      </c>
      <c r="F15" s="4">
        <v>10000</v>
      </c>
      <c r="G15">
        <f t="shared" si="1"/>
        <v>4</v>
      </c>
      <c r="P15">
        <v>207</v>
      </c>
      <c r="Q15" t="s">
        <v>216</v>
      </c>
      <c r="R15" t="s">
        <v>374</v>
      </c>
      <c r="S15" t="s">
        <v>11</v>
      </c>
      <c r="T15" s="3">
        <v>27.363256454467773</v>
      </c>
      <c r="V15" t="s">
        <v>264</v>
      </c>
      <c r="W15" s="3">
        <f t="shared" si="2"/>
        <v>19.505851745605469</v>
      </c>
      <c r="X15" s="2">
        <f t="shared" si="16"/>
        <v>4.1472920374903524</v>
      </c>
      <c r="Y15" s="2">
        <f t="shared" si="3"/>
        <v>14037.573314846255</v>
      </c>
      <c r="AB15">
        <f t="shared" si="4"/>
        <v>48.369450624116816</v>
      </c>
      <c r="AC15">
        <f t="shared" ref="AC15" si="25">AVERAGE(AB14:AB16)</f>
        <v>78.492910383694479</v>
      </c>
      <c r="AD15">
        <f t="shared" ref="AD15" si="26">STDEV(AB14:AB16)</f>
        <v>29.318137734044281</v>
      </c>
      <c r="AG15" s="16" t="s">
        <v>294</v>
      </c>
      <c r="AH15">
        <f>AC41</f>
        <v>87.04820217482218</v>
      </c>
      <c r="AI15">
        <f>AD41</f>
        <v>21.513994846233128</v>
      </c>
      <c r="AL15" t="s">
        <v>458</v>
      </c>
      <c r="AM15">
        <f t="shared" si="5"/>
        <v>116.13113020465329</v>
      </c>
    </row>
    <row r="16" spans="1:39" x14ac:dyDescent="0.2">
      <c r="A16">
        <v>219</v>
      </c>
      <c r="B16" t="s">
        <v>73</v>
      </c>
      <c r="C16" t="s">
        <v>213</v>
      </c>
      <c r="D16" t="s">
        <v>11</v>
      </c>
      <c r="E16" s="3">
        <v>22.161741256713867</v>
      </c>
      <c r="F16" s="4">
        <v>10000</v>
      </c>
      <c r="G16">
        <f t="shared" si="1"/>
        <v>4</v>
      </c>
      <c r="P16">
        <v>230</v>
      </c>
      <c r="Q16" t="s">
        <v>387</v>
      </c>
      <c r="R16" t="s">
        <v>374</v>
      </c>
      <c r="S16" t="s">
        <v>11</v>
      </c>
      <c r="T16" s="3">
        <v>28.197362899780273</v>
      </c>
      <c r="V16" t="s">
        <v>264</v>
      </c>
      <c r="W16" s="3">
        <f t="shared" si="2"/>
        <v>19.192481994628906</v>
      </c>
      <c r="X16" s="2">
        <f t="shared" si="16"/>
        <v>4.2465224842847045</v>
      </c>
      <c r="Y16" s="2">
        <f t="shared" si="3"/>
        <v>17640.970929095423</v>
      </c>
      <c r="AB16">
        <f t="shared" si="4"/>
        <v>106.93320817179165</v>
      </c>
      <c r="AC16">
        <f t="shared" ref="AC16" si="27">AVERAGE(AB14:AB16)</f>
        <v>78.492910383694479</v>
      </c>
      <c r="AD16">
        <f t="shared" ref="AD16" si="28">STDEV(AB14:AB16)</f>
        <v>29.318137734044281</v>
      </c>
      <c r="AG16" s="16" t="s">
        <v>295</v>
      </c>
      <c r="AH16">
        <f>AC44</f>
        <v>98.75156599645311</v>
      </c>
      <c r="AI16">
        <f>AD44</f>
        <v>30.067166692287039</v>
      </c>
      <c r="AL16" t="s">
        <v>459</v>
      </c>
      <c r="AM16">
        <f t="shared" si="5"/>
        <v>87.04820217482218</v>
      </c>
    </row>
    <row r="17" spans="1:39" x14ac:dyDescent="0.2">
      <c r="A17">
        <v>243</v>
      </c>
      <c r="B17" t="s">
        <v>77</v>
      </c>
      <c r="C17" t="s">
        <v>229</v>
      </c>
      <c r="D17" t="s">
        <v>11</v>
      </c>
      <c r="E17" s="3">
        <v>25.610092163085938</v>
      </c>
      <c r="F17" s="4">
        <v>1000</v>
      </c>
      <c r="G17">
        <f t="shared" si="1"/>
        <v>3</v>
      </c>
      <c r="P17">
        <v>254</v>
      </c>
      <c r="Q17" t="s">
        <v>398</v>
      </c>
      <c r="R17" t="s">
        <v>392</v>
      </c>
      <c r="S17" t="s">
        <v>11</v>
      </c>
      <c r="T17" s="3">
        <v>28.315288543701172</v>
      </c>
      <c r="V17" t="s">
        <v>265</v>
      </c>
      <c r="W17" s="3">
        <f t="shared" si="2"/>
        <v>18.950235366821289</v>
      </c>
      <c r="X17" s="2">
        <f t="shared" si="16"/>
        <v>4.3232313594612775</v>
      </c>
      <c r="Y17" s="2">
        <f t="shared" si="3"/>
        <v>21048.994733879317</v>
      </c>
      <c r="AB17">
        <f t="shared" si="4"/>
        <v>138.19853668780112</v>
      </c>
      <c r="AC17">
        <f t="shared" ref="AC17" si="29">AVERAGE(AB17:AB19)</f>
        <v>102.69516431939898</v>
      </c>
      <c r="AD17">
        <f t="shared" ref="AD17" si="30">STDEV(AB17:AB19)</f>
        <v>31.116306796691568</v>
      </c>
      <c r="AG17" s="16" t="s">
        <v>296</v>
      </c>
      <c r="AH17">
        <f>AC47</f>
        <v>67.700600080583911</v>
      </c>
      <c r="AI17">
        <f>AD47</f>
        <v>19.555980632196619</v>
      </c>
      <c r="AL17" t="s">
        <v>460</v>
      </c>
      <c r="AM17">
        <f t="shared" si="5"/>
        <v>98.75156599645311</v>
      </c>
    </row>
    <row r="18" spans="1:39" x14ac:dyDescent="0.2">
      <c r="A18">
        <v>266</v>
      </c>
      <c r="B18" t="s">
        <v>399</v>
      </c>
      <c r="C18" t="s">
        <v>229</v>
      </c>
      <c r="D18" t="s">
        <v>11</v>
      </c>
      <c r="E18" s="3">
        <v>25.854579925537109</v>
      </c>
      <c r="F18" s="4">
        <v>1000</v>
      </c>
      <c r="G18">
        <f t="shared" si="1"/>
        <v>3</v>
      </c>
      <c r="P18">
        <v>255</v>
      </c>
      <c r="Q18" t="s">
        <v>232</v>
      </c>
      <c r="R18" t="s">
        <v>392</v>
      </c>
      <c r="S18" t="s">
        <v>11</v>
      </c>
      <c r="T18" s="3">
        <v>28.262121200561523</v>
      </c>
      <c r="V18" t="s">
        <v>265</v>
      </c>
      <c r="W18" s="3">
        <f t="shared" si="2"/>
        <v>19.647823333740234</v>
      </c>
      <c r="X18" s="2">
        <f t="shared" si="16"/>
        <v>4.1023358664533776</v>
      </c>
      <c r="Y18" s="2">
        <f t="shared" si="3"/>
        <v>12657.148236587955</v>
      </c>
      <c r="AB18">
        <f t="shared" si="4"/>
        <v>80.16253037154604</v>
      </c>
      <c r="AC18">
        <f t="shared" ref="AC18" si="31">AVERAGE(AB17:AB19)</f>
        <v>102.69516431939898</v>
      </c>
      <c r="AD18">
        <f t="shared" ref="AD18" si="32">STDEV(AB17:AB19)</f>
        <v>31.116306796691568</v>
      </c>
      <c r="AG18" s="16" t="s">
        <v>297</v>
      </c>
      <c r="AH18">
        <f>AC50</f>
        <v>81.617137640229373</v>
      </c>
      <c r="AI18">
        <f>AD50</f>
        <v>17.514227955338541</v>
      </c>
      <c r="AL18" t="s">
        <v>461</v>
      </c>
      <c r="AM18">
        <f t="shared" si="5"/>
        <v>67.700600080583911</v>
      </c>
    </row>
    <row r="19" spans="1:39" x14ac:dyDescent="0.2">
      <c r="A19">
        <v>267</v>
      </c>
      <c r="B19" t="s">
        <v>82</v>
      </c>
      <c r="C19" t="s">
        <v>229</v>
      </c>
      <c r="D19" t="s">
        <v>11</v>
      </c>
      <c r="E19" s="3">
        <v>25.407192230224609</v>
      </c>
      <c r="F19" s="4">
        <v>1000</v>
      </c>
      <c r="G19">
        <f t="shared" si="1"/>
        <v>3</v>
      </c>
      <c r="P19">
        <v>278</v>
      </c>
      <c r="Q19" t="s">
        <v>405</v>
      </c>
      <c r="R19" t="s">
        <v>392</v>
      </c>
      <c r="S19" t="s">
        <v>11</v>
      </c>
      <c r="T19" s="3">
        <v>28.114156723022461</v>
      </c>
      <c r="V19" t="s">
        <v>265</v>
      </c>
      <c r="W19" s="3">
        <f t="shared" si="2"/>
        <v>19.35584831237793</v>
      </c>
      <c r="X19" s="2">
        <f t="shared" si="16"/>
        <v>4.1947915413622772</v>
      </c>
      <c r="Y19" s="2">
        <f t="shared" si="3"/>
        <v>15659.99219840138</v>
      </c>
      <c r="AB19">
        <f t="shared" si="4"/>
        <v>89.724425898849759</v>
      </c>
      <c r="AC19">
        <f t="shared" ref="AC19" si="33">AVERAGE(AB17:AB19)</f>
        <v>102.69516431939898</v>
      </c>
      <c r="AD19">
        <f t="shared" ref="AD19" si="34">STDEV(AB17:AB19)</f>
        <v>31.116306796691568</v>
      </c>
      <c r="AG19" s="16" t="s">
        <v>298</v>
      </c>
      <c r="AH19">
        <f>AC53</f>
        <v>55.784449180487087</v>
      </c>
      <c r="AI19">
        <f>AD53</f>
        <v>7.7376038098484985</v>
      </c>
      <c r="AL19" t="s">
        <v>458</v>
      </c>
      <c r="AM19">
        <f t="shared" si="5"/>
        <v>81.617137640229373</v>
      </c>
    </row>
    <row r="20" spans="1:39" x14ac:dyDescent="0.2">
      <c r="A20">
        <v>291</v>
      </c>
      <c r="B20" t="s">
        <v>86</v>
      </c>
      <c r="C20" t="s">
        <v>245</v>
      </c>
      <c r="D20" t="s">
        <v>11</v>
      </c>
      <c r="E20" s="3">
        <v>29.187089920043945</v>
      </c>
      <c r="F20" s="4">
        <v>100</v>
      </c>
      <c r="G20">
        <f t="shared" si="1"/>
        <v>2</v>
      </c>
      <c r="I20" s="10"/>
      <c r="J20" s="11"/>
      <c r="P20">
        <v>302</v>
      </c>
      <c r="Q20" t="s">
        <v>416</v>
      </c>
      <c r="R20" t="s">
        <v>410</v>
      </c>
      <c r="S20" t="s">
        <v>11</v>
      </c>
      <c r="T20" s="3">
        <v>27.671491622924805</v>
      </c>
      <c r="V20" t="s">
        <v>270</v>
      </c>
      <c r="W20" s="3">
        <f t="shared" si="2"/>
        <v>19.167156219482422</v>
      </c>
      <c r="X20" s="2">
        <f t="shared" si="16"/>
        <v>4.254542045762375</v>
      </c>
      <c r="Y20" s="2">
        <f t="shared" si="3"/>
        <v>17969.750439965745</v>
      </c>
      <c r="AB20">
        <f t="shared" si="4"/>
        <v>76.290986910436189</v>
      </c>
      <c r="AC20">
        <f t="shared" ref="AC20" si="35">AVERAGE(AB20:AB22)</f>
        <v>88.880313420074572</v>
      </c>
      <c r="AD20">
        <f t="shared" ref="AD20" si="36">STDEV(AB20:AB22)</f>
        <v>13.48558940214363</v>
      </c>
      <c r="AG20" s="16" t="s">
        <v>34</v>
      </c>
      <c r="AH20">
        <f>AC56</f>
        <v>138.39126550628245</v>
      </c>
      <c r="AI20">
        <f>AD56</f>
        <v>59.497250636984141</v>
      </c>
      <c r="AL20" t="s">
        <v>459</v>
      </c>
      <c r="AM20">
        <f t="shared" si="5"/>
        <v>55.784449180487087</v>
      </c>
    </row>
    <row r="21" spans="1:39" x14ac:dyDescent="0.2">
      <c r="A21">
        <v>314</v>
      </c>
      <c r="B21" t="s">
        <v>417</v>
      </c>
      <c r="C21" t="s">
        <v>245</v>
      </c>
      <c r="D21" t="s">
        <v>11</v>
      </c>
      <c r="E21" s="3">
        <v>28.79423713684082</v>
      </c>
      <c r="F21" s="4">
        <v>100</v>
      </c>
      <c r="G21">
        <f t="shared" si="1"/>
        <v>2</v>
      </c>
      <c r="P21">
        <v>303</v>
      </c>
      <c r="Q21" t="s">
        <v>248</v>
      </c>
      <c r="R21" t="s">
        <v>410</v>
      </c>
      <c r="S21" t="s">
        <v>11</v>
      </c>
      <c r="T21" s="3">
        <v>27.919712066650391</v>
      </c>
      <c r="V21" t="s">
        <v>270</v>
      </c>
      <c r="W21" s="3">
        <f t="shared" si="2"/>
        <v>19.213794708251953</v>
      </c>
      <c r="X21" s="2">
        <f t="shared" si="16"/>
        <v>4.2397736832641062</v>
      </c>
      <c r="Y21" s="2">
        <f t="shared" si="3"/>
        <v>17368.954731206111</v>
      </c>
      <c r="AB21">
        <f t="shared" si="4"/>
        <v>87.238178513891143</v>
      </c>
      <c r="AC21">
        <f t="shared" ref="AC21" si="37">AVERAGE(AB20:AB22)</f>
        <v>88.880313420074572</v>
      </c>
      <c r="AD21">
        <f t="shared" ref="AD21" si="38">STDEV(AB20:AB22)</f>
        <v>13.48558940214363</v>
      </c>
      <c r="AG21" s="16" t="s">
        <v>35</v>
      </c>
      <c r="AH21">
        <f>AC59</f>
        <v>102.52429453947184</v>
      </c>
      <c r="AI21">
        <f>AD59</f>
        <v>16.432923567550638</v>
      </c>
    </row>
    <row r="22" spans="1:39" x14ac:dyDescent="0.2">
      <c r="A22">
        <v>315</v>
      </c>
      <c r="B22" t="s">
        <v>91</v>
      </c>
      <c r="C22" t="s">
        <v>245</v>
      </c>
      <c r="D22" t="s">
        <v>11</v>
      </c>
      <c r="E22" s="3">
        <v>28.93431282043457</v>
      </c>
      <c r="F22" s="4">
        <v>100</v>
      </c>
      <c r="G22">
        <f t="shared" si="1"/>
        <v>2</v>
      </c>
      <c r="I22" s="10" t="s">
        <v>110</v>
      </c>
      <c r="J22" s="17">
        <f>((10^(-1/-3.4002)-1))</f>
        <v>0.96834103731414234</v>
      </c>
      <c r="P22">
        <v>326</v>
      </c>
      <c r="Q22" t="s">
        <v>423</v>
      </c>
      <c r="R22" t="s">
        <v>410</v>
      </c>
      <c r="S22" t="s">
        <v>11</v>
      </c>
      <c r="T22" s="3">
        <v>27.991321563720703</v>
      </c>
      <c r="V22" t="s">
        <v>270</v>
      </c>
      <c r="W22" s="3">
        <f t="shared" si="2"/>
        <v>19.051027297973633</v>
      </c>
      <c r="X22" s="2">
        <f t="shared" si="16"/>
        <v>4.2913149784757341</v>
      </c>
      <c r="Y22" s="2">
        <f t="shared" si="3"/>
        <v>19557.573834025156</v>
      </c>
      <c r="AB22">
        <f t="shared" si="4"/>
        <v>103.1117748358964</v>
      </c>
      <c r="AC22">
        <f t="shared" ref="AC22" si="39">AVERAGE(AB20:AB22)</f>
        <v>88.880313420074572</v>
      </c>
      <c r="AD22">
        <f t="shared" ref="AD22" si="40">STDEV(AB20:AB22)</f>
        <v>13.48558940214363</v>
      </c>
      <c r="AG22" s="16" t="s">
        <v>121</v>
      </c>
      <c r="AH22">
        <f>AC62</f>
        <v>201.25931600124332</v>
      </c>
      <c r="AI22">
        <f>AD62</f>
        <v>70.380754996852602</v>
      </c>
      <c r="AL22" t="s">
        <v>463</v>
      </c>
      <c r="AM22" t="s">
        <v>462</v>
      </c>
    </row>
    <row r="23" spans="1:39" x14ac:dyDescent="0.2">
      <c r="A23">
        <v>339</v>
      </c>
      <c r="B23" t="s">
        <v>95</v>
      </c>
      <c r="C23" t="s">
        <v>261</v>
      </c>
      <c r="D23" t="s">
        <v>11</v>
      </c>
      <c r="E23" s="3">
        <v>32.106693267822266</v>
      </c>
      <c r="F23" s="4">
        <v>10</v>
      </c>
      <c r="G23">
        <f t="shared" si="1"/>
        <v>1</v>
      </c>
      <c r="P23">
        <v>350</v>
      </c>
      <c r="Q23" t="s">
        <v>288</v>
      </c>
      <c r="R23" t="s">
        <v>428</v>
      </c>
      <c r="S23" t="s">
        <v>11</v>
      </c>
      <c r="T23" s="3">
        <v>27.472562789916992</v>
      </c>
      <c r="V23" t="s">
        <v>271</v>
      </c>
      <c r="W23" s="3">
        <f t="shared" si="2"/>
        <v>19.269172668457031</v>
      </c>
      <c r="X23" s="2">
        <f t="shared" si="16"/>
        <v>4.2222379137248165</v>
      </c>
      <c r="Y23" s="2">
        <f t="shared" si="3"/>
        <v>16681.6080846269</v>
      </c>
      <c r="AB23">
        <f t="shared" si="4"/>
        <v>61.896210690679602</v>
      </c>
      <c r="AC23">
        <f t="shared" ref="AC23" si="41">AVERAGE(AB23:AB25)</f>
        <v>110.02072098616118</v>
      </c>
      <c r="AD23">
        <f t="shared" ref="AD23" si="42">STDEV(AB23:AB25)</f>
        <v>50.287182343497165</v>
      </c>
      <c r="AG23" s="16" t="s">
        <v>122</v>
      </c>
      <c r="AH23">
        <f>AC65</f>
        <v>124.76934646093821</v>
      </c>
      <c r="AI23">
        <f>AD65</f>
        <v>48.611337389600948</v>
      </c>
      <c r="AL23" t="s">
        <v>446</v>
      </c>
      <c r="AM23">
        <f>AH20</f>
        <v>138.39126550628245</v>
      </c>
    </row>
    <row r="24" spans="1:39" x14ac:dyDescent="0.2">
      <c r="A24">
        <v>362</v>
      </c>
      <c r="B24" t="s">
        <v>434</v>
      </c>
      <c r="C24" t="s">
        <v>261</v>
      </c>
      <c r="D24" t="s">
        <v>11</v>
      </c>
      <c r="E24" s="3">
        <v>32.383998870849609</v>
      </c>
      <c r="F24" s="4">
        <v>10</v>
      </c>
      <c r="G24">
        <f t="shared" si="1"/>
        <v>1</v>
      </c>
      <c r="I24" t="s">
        <v>115</v>
      </c>
      <c r="J24">
        <v>-3.4001999999999999</v>
      </c>
      <c r="P24">
        <v>351</v>
      </c>
      <c r="Q24" t="s">
        <v>264</v>
      </c>
      <c r="R24" t="s">
        <v>428</v>
      </c>
      <c r="S24" t="s">
        <v>11</v>
      </c>
      <c r="T24" s="3">
        <v>28.424596786499023</v>
      </c>
      <c r="V24" t="s">
        <v>271</v>
      </c>
      <c r="W24" s="3">
        <f t="shared" si="2"/>
        <v>18.831937789916992</v>
      </c>
      <c r="X24" s="2">
        <f t="shared" si="16"/>
        <v>4.3606910101592815</v>
      </c>
      <c r="Y24" s="2">
        <f t="shared" si="3"/>
        <v>22945.155758461671</v>
      </c>
      <c r="AB24">
        <f t="shared" si="4"/>
        <v>162.22234961063737</v>
      </c>
      <c r="AC24">
        <f t="shared" ref="AC24" si="43">AVERAGE(AB23:AB25)</f>
        <v>110.02072098616118</v>
      </c>
      <c r="AD24">
        <f t="shared" ref="AD24" si="44">STDEV(AB23:AB25)</f>
        <v>50.287182343497165</v>
      </c>
      <c r="AG24" s="16" t="s">
        <v>123</v>
      </c>
      <c r="AH24">
        <f>AC68</f>
        <v>151.6252286240003</v>
      </c>
      <c r="AI24">
        <f>AD68</f>
        <v>45.377639877627487</v>
      </c>
      <c r="AL24" t="s">
        <v>447</v>
      </c>
      <c r="AM24">
        <f t="shared" ref="AM24:AM40" si="45">AH21</f>
        <v>102.52429453947184</v>
      </c>
    </row>
    <row r="25" spans="1:39" x14ac:dyDescent="0.2">
      <c r="A25">
        <v>363</v>
      </c>
      <c r="B25" t="s">
        <v>100</v>
      </c>
      <c r="C25" t="s">
        <v>261</v>
      </c>
      <c r="D25" t="s">
        <v>11</v>
      </c>
      <c r="E25" s="3">
        <v>32.223773956298828</v>
      </c>
      <c r="F25" s="4">
        <v>10</v>
      </c>
      <c r="G25">
        <f t="shared" si="1"/>
        <v>1</v>
      </c>
      <c r="I25" t="s">
        <v>116</v>
      </c>
      <c r="J25">
        <v>35.737000000000002</v>
      </c>
      <c r="P25">
        <v>374</v>
      </c>
      <c r="Q25" t="s">
        <v>440</v>
      </c>
      <c r="R25" t="s">
        <v>428</v>
      </c>
      <c r="S25" t="s">
        <v>11</v>
      </c>
      <c r="T25" s="3">
        <v>28.027048110961914</v>
      </c>
      <c r="V25" t="s">
        <v>271</v>
      </c>
      <c r="W25" s="3">
        <f t="shared" si="2"/>
        <v>19.047050476074219</v>
      </c>
      <c r="X25" s="2">
        <f t="shared" si="16"/>
        <v>4.2925742634343838</v>
      </c>
      <c r="Y25" s="2">
        <f t="shared" si="3"/>
        <v>19614.365482867743</v>
      </c>
      <c r="AB25">
        <f t="shared" si="4"/>
        <v>105.94360265716658</v>
      </c>
      <c r="AC25">
        <f t="shared" ref="AC25" si="46">AVERAGE(AB23:AB25)</f>
        <v>110.02072098616118</v>
      </c>
      <c r="AD25">
        <f t="shared" ref="AD25" si="47">STDEV(AB23:AB25)</f>
        <v>50.287182343497165</v>
      </c>
      <c r="AG25" s="16" t="s">
        <v>124</v>
      </c>
      <c r="AH25">
        <f>AC71</f>
        <v>150.91016846805201</v>
      </c>
      <c r="AI25">
        <f>AD71</f>
        <v>10.991830526068807</v>
      </c>
      <c r="AL25" t="s">
        <v>448</v>
      </c>
      <c r="AM25">
        <f t="shared" si="45"/>
        <v>201.25931600124332</v>
      </c>
    </row>
    <row r="26" spans="1:39" x14ac:dyDescent="0.2">
      <c r="A26">
        <v>1</v>
      </c>
      <c r="B26" t="s">
        <v>6</v>
      </c>
      <c r="C26" t="s">
        <v>159</v>
      </c>
      <c r="D26" t="s">
        <v>7</v>
      </c>
      <c r="E26" s="3">
        <v>6.3160867691040039</v>
      </c>
      <c r="P26">
        <v>16</v>
      </c>
      <c r="Q26" t="s">
        <v>119</v>
      </c>
      <c r="R26" t="s">
        <v>308</v>
      </c>
      <c r="S26" t="s">
        <v>11</v>
      </c>
      <c r="T26" s="3">
        <v>27.869396209716797</v>
      </c>
      <c r="V26" t="s">
        <v>289</v>
      </c>
      <c r="W26" s="3">
        <f t="shared" si="2"/>
        <v>19.062543869018555</v>
      </c>
      <c r="X26" s="2">
        <f t="shared" si="16"/>
        <v>4.2876681858712624</v>
      </c>
      <c r="Y26" s="2">
        <f t="shared" si="3"/>
        <v>19394.035483828211</v>
      </c>
      <c r="AB26">
        <f t="shared" si="4"/>
        <v>94.146283547684007</v>
      </c>
      <c r="AC26">
        <f t="shared" ref="AC26" si="48">AVERAGE(AB26:AB28)</f>
        <v>110.69914793499402</v>
      </c>
      <c r="AD26">
        <f t="shared" ref="AD26" si="49">STDEV(AB26:AB28)</f>
        <v>23.511001414360827</v>
      </c>
      <c r="AG26" s="16" t="s">
        <v>174</v>
      </c>
      <c r="AH26">
        <f>AC74</f>
        <v>125.73113770946692</v>
      </c>
      <c r="AI26">
        <f>AD74</f>
        <v>35.688286343029944</v>
      </c>
      <c r="AL26" t="s">
        <v>449</v>
      </c>
      <c r="AM26">
        <f t="shared" si="45"/>
        <v>124.76934646093821</v>
      </c>
    </row>
    <row r="27" spans="1:39" x14ac:dyDescent="0.2">
      <c r="A27">
        <v>2</v>
      </c>
      <c r="B27" t="s">
        <v>8</v>
      </c>
      <c r="C27" t="s">
        <v>159</v>
      </c>
      <c r="D27" t="s">
        <v>7</v>
      </c>
      <c r="E27" s="3">
        <v>5.9964585304260254</v>
      </c>
      <c r="P27">
        <v>39</v>
      </c>
      <c r="Q27" t="s">
        <v>120</v>
      </c>
      <c r="R27" t="s">
        <v>308</v>
      </c>
      <c r="S27" t="s">
        <v>11</v>
      </c>
      <c r="T27" s="3">
        <v>28.205955505371094</v>
      </c>
      <c r="V27" t="s">
        <v>289</v>
      </c>
      <c r="W27" s="3">
        <f t="shared" si="2"/>
        <v>18.854536056518555</v>
      </c>
      <c r="X27" s="2">
        <f t="shared" si="16"/>
        <v>4.3535351309314274</v>
      </c>
      <c r="Y27" s="2">
        <f t="shared" si="3"/>
        <v>22570.18562766075</v>
      </c>
      <c r="AB27">
        <f t="shared" si="4"/>
        <v>137.61074038923084</v>
      </c>
      <c r="AC27">
        <f t="shared" ref="AC27" si="50">AVERAGE(AB26:AB28)</f>
        <v>110.69914793499402</v>
      </c>
      <c r="AD27">
        <f t="shared" ref="AD27" si="51">STDEV(AB26:AB28)</f>
        <v>23.511001414360827</v>
      </c>
      <c r="AG27" s="16" t="s">
        <v>175</v>
      </c>
      <c r="AH27">
        <f>AC77</f>
        <v>160.39562133958663</v>
      </c>
      <c r="AI27">
        <f>AD77</f>
        <v>12.74629145084999</v>
      </c>
      <c r="AL27" t="s">
        <v>450</v>
      </c>
      <c r="AM27">
        <f t="shared" si="45"/>
        <v>151.6252286240003</v>
      </c>
    </row>
    <row r="28" spans="1:39" x14ac:dyDescent="0.2">
      <c r="A28">
        <v>25</v>
      </c>
      <c r="B28" t="s">
        <v>19</v>
      </c>
      <c r="C28" t="s">
        <v>159</v>
      </c>
      <c r="D28" t="s">
        <v>7</v>
      </c>
      <c r="E28" s="3">
        <v>6.373507022857666</v>
      </c>
      <c r="I28" s="18" t="s">
        <v>158</v>
      </c>
      <c r="J28" s="18"/>
      <c r="K28" s="18"/>
      <c r="L28" s="18"/>
      <c r="M28" s="18"/>
      <c r="N28" s="18"/>
      <c r="P28">
        <v>40</v>
      </c>
      <c r="Q28" t="s">
        <v>319</v>
      </c>
      <c r="R28" t="s">
        <v>308</v>
      </c>
      <c r="S28" t="s">
        <v>11</v>
      </c>
      <c r="T28" s="3">
        <v>28.101905822753906</v>
      </c>
      <c r="V28" t="s">
        <v>289</v>
      </c>
      <c r="W28" s="3">
        <f t="shared" si="2"/>
        <v>19.19110107421875</v>
      </c>
      <c r="X28" s="2">
        <f t="shared" si="16"/>
        <v>4.2469597611720245</v>
      </c>
      <c r="Y28" s="2">
        <f t="shared" si="3"/>
        <v>17658.741989893631</v>
      </c>
      <c r="AB28">
        <f t="shared" si="4"/>
        <v>100.3404198680672</v>
      </c>
      <c r="AC28">
        <f t="shared" ref="AC28" si="52">AVERAGE(AB26:AB28)</f>
        <v>110.69914793499402</v>
      </c>
      <c r="AD28">
        <f t="shared" ref="AD28" si="53">STDEV(AB26:AB28)</f>
        <v>23.511001414360827</v>
      </c>
      <c r="AG28" s="16" t="s">
        <v>176</v>
      </c>
      <c r="AH28">
        <f>AC80</f>
        <v>197.39667217247538</v>
      </c>
      <c r="AI28">
        <f>AD80</f>
        <v>33.974981060136464</v>
      </c>
      <c r="AL28" t="s">
        <v>451</v>
      </c>
      <c r="AM28">
        <f t="shared" si="45"/>
        <v>150.91016846805201</v>
      </c>
    </row>
    <row r="29" spans="1:39" x14ac:dyDescent="0.2">
      <c r="A29">
        <v>49</v>
      </c>
      <c r="B29" t="s">
        <v>24</v>
      </c>
      <c r="C29" t="s">
        <v>169</v>
      </c>
      <c r="D29" t="s">
        <v>7</v>
      </c>
      <c r="E29" s="3">
        <v>10.748312950134277</v>
      </c>
      <c r="I29" s="18"/>
      <c r="J29" s="18"/>
      <c r="K29" s="18"/>
      <c r="L29" s="18"/>
      <c r="M29" s="18"/>
      <c r="N29" s="18"/>
      <c r="P29">
        <v>64</v>
      </c>
      <c r="Q29" t="s">
        <v>124</v>
      </c>
      <c r="R29" t="s">
        <v>324</v>
      </c>
      <c r="S29" t="s">
        <v>11</v>
      </c>
      <c r="T29" s="3">
        <v>28.125423431396484</v>
      </c>
      <c r="V29" t="s">
        <v>290</v>
      </c>
      <c r="W29" s="3">
        <f t="shared" si="2"/>
        <v>19.369415283203125</v>
      </c>
      <c r="X29" s="2">
        <f t="shared" si="16"/>
        <v>4.19049547713644</v>
      </c>
      <c r="Y29" s="2">
        <f t="shared" si="3"/>
        <v>15505.846384903456</v>
      </c>
      <c r="AB29">
        <f t="shared" si="4"/>
        <v>89.521668262537844</v>
      </c>
      <c r="AC29">
        <f t="shared" ref="AC29" si="54">AVERAGE(AB29:AB31)</f>
        <v>91.012315317801722</v>
      </c>
      <c r="AD29">
        <f t="shared" ref="AD29" si="55">STDEV(AB29:AB31)</f>
        <v>9.6305919273319969</v>
      </c>
      <c r="AG29" s="16" t="s">
        <v>177</v>
      </c>
      <c r="AH29">
        <f>AC83</f>
        <v>152.85579219060412</v>
      </c>
      <c r="AI29">
        <f>AD83</f>
        <v>40.818760457968985</v>
      </c>
      <c r="AL29" t="s">
        <v>452</v>
      </c>
      <c r="AM29">
        <f t="shared" si="45"/>
        <v>125.73113770946692</v>
      </c>
    </row>
    <row r="30" spans="1:39" x14ac:dyDescent="0.2">
      <c r="A30">
        <v>50</v>
      </c>
      <c r="B30" t="s">
        <v>25</v>
      </c>
      <c r="C30" t="s">
        <v>169</v>
      </c>
      <c r="D30" t="s">
        <v>7</v>
      </c>
      <c r="E30" s="3">
        <v>11.251770973205566</v>
      </c>
      <c r="I30" s="18"/>
      <c r="J30" s="18"/>
      <c r="K30" s="18"/>
      <c r="L30" s="18"/>
      <c r="M30" s="18"/>
      <c r="N30" s="18"/>
      <c r="P30">
        <v>87</v>
      </c>
      <c r="Q30" t="s">
        <v>125</v>
      </c>
      <c r="R30" t="s">
        <v>324</v>
      </c>
      <c r="S30" t="s">
        <v>11</v>
      </c>
      <c r="T30" s="3">
        <v>28.322219848632812</v>
      </c>
      <c r="V30" t="s">
        <v>290</v>
      </c>
      <c r="W30" s="3">
        <f t="shared" si="2"/>
        <v>19.382650375366211</v>
      </c>
      <c r="X30" s="2">
        <f t="shared" si="16"/>
        <v>4.1863045043172233</v>
      </c>
      <c r="Y30" s="2">
        <f t="shared" si="3"/>
        <v>15356.933523514383</v>
      </c>
      <c r="AB30">
        <f t="shared" si="4"/>
        <v>101.30131630164868</v>
      </c>
      <c r="AC30">
        <f t="shared" si="19"/>
        <v>91.012315317801722</v>
      </c>
      <c r="AD30">
        <f t="shared" ref="AD30" si="56">STDEV(AB29:AB31)</f>
        <v>9.6305919273319969</v>
      </c>
      <c r="AG30" s="16" t="s">
        <v>299</v>
      </c>
      <c r="AH30">
        <f>AC86</f>
        <v>203.54257198094811</v>
      </c>
      <c r="AI30">
        <f>AD86</f>
        <v>52.259768419035382</v>
      </c>
      <c r="AL30" t="s">
        <v>453</v>
      </c>
      <c r="AM30">
        <f t="shared" si="45"/>
        <v>160.39562133958663</v>
      </c>
    </row>
    <row r="31" spans="1:39" x14ac:dyDescent="0.2">
      <c r="A31">
        <v>73</v>
      </c>
      <c r="B31" t="s">
        <v>36</v>
      </c>
      <c r="C31" t="s">
        <v>169</v>
      </c>
      <c r="D31" t="s">
        <v>7</v>
      </c>
      <c r="E31" s="3">
        <v>11.471884727478027</v>
      </c>
      <c r="P31">
        <v>88</v>
      </c>
      <c r="Q31" t="s">
        <v>336</v>
      </c>
      <c r="R31" t="s">
        <v>324</v>
      </c>
      <c r="S31" t="s">
        <v>11</v>
      </c>
      <c r="T31" s="3">
        <v>28.123445510864258</v>
      </c>
      <c r="V31" t="s">
        <v>290</v>
      </c>
      <c r="W31" s="3">
        <f t="shared" si="2"/>
        <v>19.484369277954102</v>
      </c>
      <c r="X31" s="2">
        <f t="shared" si="16"/>
        <v>4.1540945921614627</v>
      </c>
      <c r="Y31" s="2">
        <f t="shared" si="3"/>
        <v>14259.181340214398</v>
      </c>
      <c r="AB31">
        <f t="shared" si="4"/>
        <v>82.213961389218611</v>
      </c>
      <c r="AC31">
        <f t="shared" ref="AC31" si="57">AVERAGE(AB29:AB31)</f>
        <v>91.012315317801722</v>
      </c>
      <c r="AD31">
        <f t="shared" ref="AD31" si="58">STDEV(AB29:AB31)</f>
        <v>9.6305919273319969</v>
      </c>
      <c r="AG31" s="16" t="s">
        <v>300</v>
      </c>
      <c r="AH31">
        <f>AC89</f>
        <v>162.84915611937791</v>
      </c>
      <c r="AI31">
        <f>AD89</f>
        <v>5.7363220170345759</v>
      </c>
      <c r="AL31" t="s">
        <v>454</v>
      </c>
      <c r="AM31">
        <f t="shared" si="45"/>
        <v>197.39667217247538</v>
      </c>
    </row>
    <row r="32" spans="1:39" x14ac:dyDescent="0.2">
      <c r="A32">
        <v>97</v>
      </c>
      <c r="B32" t="s">
        <v>42</v>
      </c>
      <c r="C32" t="s">
        <v>181</v>
      </c>
      <c r="D32" t="s">
        <v>7</v>
      </c>
      <c r="E32" s="3">
        <v>13.836040496826172</v>
      </c>
      <c r="P32">
        <v>112</v>
      </c>
      <c r="Q32" t="s">
        <v>185</v>
      </c>
      <c r="R32" t="s">
        <v>341</v>
      </c>
      <c r="S32" t="s">
        <v>11</v>
      </c>
      <c r="T32" s="3">
        <v>28.047576904296875</v>
      </c>
      <c r="V32" t="s">
        <v>291</v>
      </c>
      <c r="W32" s="3">
        <f t="shared" si="2"/>
        <v>19.649833679199219</v>
      </c>
      <c r="X32" s="2">
        <f t="shared" si="16"/>
        <v>4.1016992782776391</v>
      </c>
      <c r="Y32" s="2">
        <f t="shared" si="3"/>
        <v>12638.608999111537</v>
      </c>
      <c r="AB32">
        <f t="shared" si="4"/>
        <v>69.2209056866336</v>
      </c>
      <c r="AC32">
        <f t="shared" ref="AC32" si="59">AVERAGE(AB32:AB34)</f>
        <v>70.926992147540957</v>
      </c>
      <c r="AD32">
        <f t="shared" ref="AD32" si="60">STDEV(AB32:AB34)</f>
        <v>16.401093015116128</v>
      </c>
      <c r="AG32" s="16" t="s">
        <v>301</v>
      </c>
      <c r="AH32">
        <f>AC92</f>
        <v>127.60712945161394</v>
      </c>
      <c r="AI32">
        <f>AD92</f>
        <v>39.221416005420316</v>
      </c>
      <c r="AL32" t="s">
        <v>455</v>
      </c>
      <c r="AM32">
        <f t="shared" si="45"/>
        <v>152.85579219060412</v>
      </c>
    </row>
    <row r="33" spans="1:39" x14ac:dyDescent="0.2">
      <c r="A33">
        <v>98</v>
      </c>
      <c r="B33" t="s">
        <v>43</v>
      </c>
      <c r="C33" t="s">
        <v>181</v>
      </c>
      <c r="D33" t="s">
        <v>7</v>
      </c>
      <c r="E33" s="3">
        <v>13.958114624023438</v>
      </c>
      <c r="P33">
        <v>135</v>
      </c>
      <c r="Q33" t="s">
        <v>193</v>
      </c>
      <c r="R33" t="s">
        <v>341</v>
      </c>
      <c r="S33" t="s">
        <v>11</v>
      </c>
      <c r="T33" s="3">
        <v>27.85004997253418</v>
      </c>
      <c r="V33" t="s">
        <v>291</v>
      </c>
      <c r="W33" s="3">
        <f>T177</f>
        <v>19.135387420654297</v>
      </c>
      <c r="X33" s="2">
        <f t="shared" si="16"/>
        <v>4.2646018300651374</v>
      </c>
      <c r="Y33" s="2">
        <f t="shared" si="3"/>
        <v>18390.851179970476</v>
      </c>
      <c r="AB33">
        <f t="shared" si="4"/>
        <v>88.114440902268313</v>
      </c>
      <c r="AC33">
        <f t="shared" ref="AC33" si="61">AVERAGE(AB32:AB34)</f>
        <v>70.926992147540957</v>
      </c>
      <c r="AD33">
        <f t="shared" ref="AD33" si="62">STDEV(AB32:AB34)</f>
        <v>16.401093015116128</v>
      </c>
      <c r="AG33" s="16" t="s">
        <v>302</v>
      </c>
      <c r="AH33">
        <f>AC95</f>
        <v>142.79675336066182</v>
      </c>
      <c r="AI33">
        <f>AD95</f>
        <v>58.389448715450676</v>
      </c>
      <c r="AL33" t="s">
        <v>456</v>
      </c>
      <c r="AM33">
        <f t="shared" si="45"/>
        <v>203.54257198094811</v>
      </c>
    </row>
    <row r="34" spans="1:39" x14ac:dyDescent="0.2">
      <c r="A34">
        <v>121</v>
      </c>
      <c r="B34" t="s">
        <v>52</v>
      </c>
      <c r="C34" t="s">
        <v>181</v>
      </c>
      <c r="D34" t="s">
        <v>7</v>
      </c>
      <c r="E34" s="3">
        <v>13.776313781738281</v>
      </c>
      <c r="P34">
        <v>136</v>
      </c>
      <c r="Q34" t="s">
        <v>353</v>
      </c>
      <c r="R34" t="s">
        <v>341</v>
      </c>
      <c r="S34" t="s">
        <v>11</v>
      </c>
      <c r="T34" s="3">
        <v>27.636146545410156</v>
      </c>
      <c r="V34" t="s">
        <v>291</v>
      </c>
      <c r="W34" s="3">
        <f t="shared" si="2"/>
        <v>19.572046279907227</v>
      </c>
      <c r="X34" s="2">
        <f t="shared" si="16"/>
        <v>4.1263311336582573</v>
      </c>
      <c r="Y34" s="2">
        <f t="shared" si="3"/>
        <v>13376.150103562006</v>
      </c>
      <c r="AB34">
        <f t="shared" ref="AB34:AB65" si="63">Y34/Y180</f>
        <v>55.445629853720973</v>
      </c>
      <c r="AC34">
        <f t="shared" ref="AC34" si="64">AVERAGE(AB32:AB34)</f>
        <v>70.926992147540957</v>
      </c>
      <c r="AD34">
        <f t="shared" ref="AD34" si="65">STDEV(AB32:AB34)</f>
        <v>16.401093015116128</v>
      </c>
      <c r="AG34" s="16" t="s">
        <v>303</v>
      </c>
      <c r="AH34">
        <f>AC98</f>
        <v>123.57031249889833</v>
      </c>
      <c r="AI34">
        <f>AD98</f>
        <v>29.074762162801203</v>
      </c>
      <c r="AL34" t="s">
        <v>457</v>
      </c>
      <c r="AM34">
        <f t="shared" si="45"/>
        <v>162.84915611937791</v>
      </c>
    </row>
    <row r="35" spans="1:39" x14ac:dyDescent="0.2">
      <c r="A35">
        <v>145</v>
      </c>
      <c r="B35" t="s">
        <v>57</v>
      </c>
      <c r="C35" t="s">
        <v>197</v>
      </c>
      <c r="D35" t="s">
        <v>7</v>
      </c>
      <c r="E35" s="3">
        <v>17.27491569519043</v>
      </c>
      <c r="P35">
        <v>160</v>
      </c>
      <c r="Q35" t="s">
        <v>201</v>
      </c>
      <c r="R35" t="s">
        <v>358</v>
      </c>
      <c r="S35" t="s">
        <v>11</v>
      </c>
      <c r="T35" s="3">
        <v>27.941450119018555</v>
      </c>
      <c r="V35" t="s">
        <v>292</v>
      </c>
      <c r="W35" s="3">
        <f t="shared" si="2"/>
        <v>19.547256469726562</v>
      </c>
      <c r="X35" s="2">
        <f t="shared" si="16"/>
        <v>4.1341809785539709</v>
      </c>
      <c r="Y35" s="2">
        <f t="shared" si="3"/>
        <v>13620.121399066071</v>
      </c>
      <c r="AB35">
        <f t="shared" si="63"/>
        <v>69.423587642835372</v>
      </c>
      <c r="AC35">
        <f t="shared" ref="AC35" si="66">AVERAGE(AB35:AB37)</f>
        <v>78.423535677322846</v>
      </c>
      <c r="AD35">
        <f t="shared" ref="AD35" si="67">STDEV(AB35:AB37)</f>
        <v>8.8434269317374561</v>
      </c>
      <c r="AG35" s="16" t="s">
        <v>304</v>
      </c>
      <c r="AH35">
        <f>AC101</f>
        <v>185.81168194235943</v>
      </c>
      <c r="AI35">
        <f>AD101</f>
        <v>35.616079863345497</v>
      </c>
      <c r="AL35" t="s">
        <v>458</v>
      </c>
      <c r="AM35">
        <f t="shared" si="45"/>
        <v>127.60712945161394</v>
      </c>
    </row>
    <row r="36" spans="1:39" x14ac:dyDescent="0.2">
      <c r="A36">
        <v>146</v>
      </c>
      <c r="B36" t="s">
        <v>58</v>
      </c>
      <c r="C36" t="s">
        <v>197</v>
      </c>
      <c r="D36" t="s">
        <v>7</v>
      </c>
      <c r="E36" s="3">
        <v>17.30119514465332</v>
      </c>
      <c r="P36">
        <v>183</v>
      </c>
      <c r="Q36" t="s">
        <v>209</v>
      </c>
      <c r="R36" t="s">
        <v>358</v>
      </c>
      <c r="S36" t="s">
        <v>11</v>
      </c>
      <c r="T36" s="3">
        <v>27.744195938110352</v>
      </c>
      <c r="V36" t="s">
        <v>292</v>
      </c>
      <c r="W36" s="3">
        <f t="shared" si="2"/>
        <v>19.191253662109375</v>
      </c>
      <c r="X36" s="2">
        <f t="shared" si="16"/>
        <v>4.2469114432839223</v>
      </c>
      <c r="Y36" s="2">
        <f t="shared" si="3"/>
        <v>17656.777457316923</v>
      </c>
      <c r="AB36">
        <f t="shared" si="63"/>
        <v>78.745364001873142</v>
      </c>
      <c r="AC36">
        <f t="shared" ref="AC36" si="68">AVERAGE(AB35:AB37)</f>
        <v>78.423535677322846</v>
      </c>
      <c r="AD36">
        <f t="shared" ref="AD36" si="69">STDEV(AB35:AB37)</f>
        <v>8.8434269317374561</v>
      </c>
      <c r="AG36" s="16" t="s">
        <v>305</v>
      </c>
      <c r="AH36">
        <f>AC104</f>
        <v>162.50259486012098</v>
      </c>
      <c r="AI36">
        <f>AD104</f>
        <v>59.802298104231909</v>
      </c>
      <c r="AL36" t="s">
        <v>459</v>
      </c>
      <c r="AM36">
        <f t="shared" si="45"/>
        <v>142.79675336066182</v>
      </c>
    </row>
    <row r="37" spans="1:39" x14ac:dyDescent="0.2">
      <c r="A37">
        <v>169</v>
      </c>
      <c r="B37" t="s">
        <v>63</v>
      </c>
      <c r="C37" t="s">
        <v>197</v>
      </c>
      <c r="D37" t="s">
        <v>7</v>
      </c>
      <c r="E37" s="3">
        <v>17.252119064331055</v>
      </c>
      <c r="P37">
        <v>184</v>
      </c>
      <c r="Q37" t="s">
        <v>370</v>
      </c>
      <c r="R37" t="s">
        <v>358</v>
      </c>
      <c r="S37" t="s">
        <v>11</v>
      </c>
      <c r="T37" s="3">
        <v>28.164323806762695</v>
      </c>
      <c r="V37" t="s">
        <v>292</v>
      </c>
      <c r="W37" s="3">
        <f t="shared" si="2"/>
        <v>19.443130493164062</v>
      </c>
      <c r="X37" s="2">
        <f t="shared" si="16"/>
        <v>4.1671531053945339</v>
      </c>
      <c r="Y37" s="2">
        <f t="shared" si="3"/>
        <v>14694.442215605593</v>
      </c>
      <c r="AB37">
        <f t="shared" si="63"/>
        <v>87.101655387260067</v>
      </c>
      <c r="AC37">
        <f t="shared" ref="AC37" si="70">AVERAGE(AB35:AB37)</f>
        <v>78.423535677322846</v>
      </c>
      <c r="AD37">
        <f t="shared" ref="AD37" si="71">STDEV(AB35:AB37)</f>
        <v>8.8434269317374561</v>
      </c>
      <c r="AG37" s="16" t="s">
        <v>306</v>
      </c>
      <c r="AH37">
        <f>AC107</f>
        <v>102.02461184942733</v>
      </c>
      <c r="AI37">
        <f>AD107</f>
        <v>13.884955485515924</v>
      </c>
      <c r="AL37" t="s">
        <v>460</v>
      </c>
      <c r="AM37">
        <f t="shared" si="45"/>
        <v>123.57031249889833</v>
      </c>
    </row>
    <row r="38" spans="1:39" ht="16" x14ac:dyDescent="0.2">
      <c r="A38">
        <v>193</v>
      </c>
      <c r="B38" t="s">
        <v>66</v>
      </c>
      <c r="C38" t="s">
        <v>213</v>
      </c>
      <c r="D38" t="s">
        <v>7</v>
      </c>
      <c r="E38" s="3">
        <v>20.905111312866211</v>
      </c>
      <c r="P38">
        <v>208</v>
      </c>
      <c r="Q38" t="s">
        <v>217</v>
      </c>
      <c r="R38" t="s">
        <v>375</v>
      </c>
      <c r="S38" t="s">
        <v>11</v>
      </c>
      <c r="T38" s="3">
        <v>28.135591506958008</v>
      </c>
      <c r="V38" s="14" t="s">
        <v>293</v>
      </c>
      <c r="W38" s="3">
        <f t="shared" si="2"/>
        <v>19.158531188964844</v>
      </c>
      <c r="X38" s="2">
        <f t="shared" si="16"/>
        <v>4.2572732143873209</v>
      </c>
      <c r="Y38" s="2">
        <f>10^X38</f>
        <v>18083.11375808969</v>
      </c>
      <c r="AB38">
        <f t="shared" si="63"/>
        <v>105.1226592638953</v>
      </c>
      <c r="AC38">
        <f>AVERAGE(AB38:AB40)</f>
        <v>116.13113020465329</v>
      </c>
      <c r="AD38">
        <f>STDEV(AB38:AB40)</f>
        <v>41.443841197399706</v>
      </c>
      <c r="AG38" s="14" t="s">
        <v>277</v>
      </c>
      <c r="AH38">
        <f>AC110</f>
        <v>103.20483608454036</v>
      </c>
      <c r="AI38">
        <f t="shared" ref="AI38" si="72">AD102</f>
        <v>35.616079863345497</v>
      </c>
      <c r="AL38" t="s">
        <v>461</v>
      </c>
      <c r="AM38">
        <f t="shared" si="45"/>
        <v>185.81168194235943</v>
      </c>
    </row>
    <row r="39" spans="1:39" ht="16" x14ac:dyDescent="0.2">
      <c r="A39">
        <v>194</v>
      </c>
      <c r="B39" t="s">
        <v>67</v>
      </c>
      <c r="C39" t="s">
        <v>213</v>
      </c>
      <c r="D39" t="s">
        <v>7</v>
      </c>
      <c r="E39" s="3">
        <v>20.862344741821289</v>
      </c>
      <c r="P39">
        <v>231</v>
      </c>
      <c r="Q39" t="s">
        <v>225</v>
      </c>
      <c r="R39" t="s">
        <v>375</v>
      </c>
      <c r="S39" t="s">
        <v>11</v>
      </c>
      <c r="T39" s="3">
        <v>28.59630012512207</v>
      </c>
      <c r="V39" s="14" t="s">
        <v>293</v>
      </c>
      <c r="W39" s="3">
        <f t="shared" si="2"/>
        <v>18.993564605712891</v>
      </c>
      <c r="X39" s="2">
        <f t="shared" si="16"/>
        <v>4.3095108911612128</v>
      </c>
      <c r="Y39" s="2">
        <f t="shared" ref="Y39:Y59" si="73">10^X39</f>
        <v>20394.398036827428</v>
      </c>
      <c r="AB39">
        <f t="shared" si="63"/>
        <v>161.96776144884106</v>
      </c>
      <c r="AC39">
        <f>AVERAGE(AB38:AB40)</f>
        <v>116.13113020465329</v>
      </c>
      <c r="AD39">
        <f>STDEV(AB38:AB40)</f>
        <v>41.443841197399706</v>
      </c>
      <c r="AG39" s="14" t="s">
        <v>278</v>
      </c>
      <c r="AH39">
        <f>AC113</f>
        <v>155.41725389137838</v>
      </c>
      <c r="AI39">
        <f t="shared" ref="AI39" si="74">AD105</f>
        <v>59.802298104231909</v>
      </c>
      <c r="AL39" t="s">
        <v>458</v>
      </c>
      <c r="AM39">
        <f t="shared" si="45"/>
        <v>162.50259486012098</v>
      </c>
    </row>
    <row r="40" spans="1:39" ht="16" x14ac:dyDescent="0.2">
      <c r="A40">
        <v>217</v>
      </c>
      <c r="B40" t="s">
        <v>72</v>
      </c>
      <c r="C40" t="s">
        <v>213</v>
      </c>
      <c r="D40" t="s">
        <v>7</v>
      </c>
      <c r="E40" s="3">
        <v>20.76807975769043</v>
      </c>
      <c r="P40">
        <v>232</v>
      </c>
      <c r="Q40" t="s">
        <v>388</v>
      </c>
      <c r="R40" t="s">
        <v>375</v>
      </c>
      <c r="S40" t="s">
        <v>11</v>
      </c>
      <c r="T40" s="3">
        <v>27.989620208740234</v>
      </c>
      <c r="V40" s="14" t="s">
        <v>293</v>
      </c>
      <c r="W40" s="3">
        <f t="shared" si="2"/>
        <v>19.375358581542969</v>
      </c>
      <c r="X40" s="2">
        <f t="shared" si="16"/>
        <v>4.1886134953948808</v>
      </c>
      <c r="Y40" s="2">
        <f t="shared" si="73"/>
        <v>15438.798370570554</v>
      </c>
      <c r="AB40">
        <f t="shared" si="63"/>
        <v>81.302969901223491</v>
      </c>
      <c r="AC40">
        <f>AVERAGE(AB38:AB40)</f>
        <v>116.13113020465329</v>
      </c>
      <c r="AD40">
        <f>STDEV(AB38:AB40)</f>
        <v>41.443841197399706</v>
      </c>
      <c r="AG40" s="14" t="s">
        <v>279</v>
      </c>
      <c r="AH40">
        <f>AC116</f>
        <v>145.63632799903382</v>
      </c>
      <c r="AI40">
        <f t="shared" ref="AI40" si="75">AD108</f>
        <v>13.884955485515924</v>
      </c>
      <c r="AL40" t="s">
        <v>459</v>
      </c>
      <c r="AM40">
        <f t="shared" si="45"/>
        <v>102.02461184942733</v>
      </c>
    </row>
    <row r="41" spans="1:39" ht="16" x14ac:dyDescent="0.2">
      <c r="A41">
        <v>241</v>
      </c>
      <c r="B41" t="s">
        <v>75</v>
      </c>
      <c r="C41" t="s">
        <v>229</v>
      </c>
      <c r="D41" t="s">
        <v>7</v>
      </c>
      <c r="E41" s="3">
        <v>21.73304557800293</v>
      </c>
      <c r="P41">
        <v>256</v>
      </c>
      <c r="Q41" t="s">
        <v>233</v>
      </c>
      <c r="R41" t="s">
        <v>393</v>
      </c>
      <c r="S41" t="s">
        <v>11</v>
      </c>
      <c r="T41" s="3">
        <v>27.668939590454102</v>
      </c>
      <c r="V41" s="14" t="s">
        <v>294</v>
      </c>
      <c r="W41" s="3">
        <f t="shared" si="2"/>
        <v>19.438922882080078</v>
      </c>
      <c r="X41" s="2">
        <f t="shared" si="16"/>
        <v>4.1684854711589372</v>
      </c>
      <c r="Y41" s="2">
        <f t="shared" si="73"/>
        <v>14739.592304748421</v>
      </c>
      <c r="AB41">
        <f t="shared" si="63"/>
        <v>62.469223088324327</v>
      </c>
      <c r="AC41">
        <f>AVERAGE(AB41:AB43)</f>
        <v>87.04820217482218</v>
      </c>
      <c r="AD41">
        <f t="shared" ref="AD41" si="76">STDEV(AB41:AB43)</f>
        <v>21.513994846233128</v>
      </c>
      <c r="AG41" s="14" t="s">
        <v>280</v>
      </c>
      <c r="AH41">
        <f>AC119</f>
        <v>189.22668653495521</v>
      </c>
      <c r="AI41">
        <f t="shared" ref="AI41" si="77">AD111</f>
        <v>33.485651849729514</v>
      </c>
    </row>
    <row r="42" spans="1:39" ht="16" x14ac:dyDescent="0.2">
      <c r="A42">
        <v>242</v>
      </c>
      <c r="B42" t="s">
        <v>76</v>
      </c>
      <c r="C42" t="s">
        <v>229</v>
      </c>
      <c r="D42" t="s">
        <v>7</v>
      </c>
      <c r="E42" s="3">
        <v>22.379510879516602</v>
      </c>
      <c r="P42">
        <v>279</v>
      </c>
      <c r="Q42" t="s">
        <v>241</v>
      </c>
      <c r="R42" t="s">
        <v>393</v>
      </c>
      <c r="S42" t="s">
        <v>11</v>
      </c>
      <c r="T42" s="3">
        <v>28.033845901489258</v>
      </c>
      <c r="V42" s="14" t="s">
        <v>294</v>
      </c>
      <c r="W42" s="3">
        <f t="shared" si="2"/>
        <v>19.099201202392578</v>
      </c>
      <c r="X42" s="2">
        <f t="shared" si="16"/>
        <v>4.2760604172284431</v>
      </c>
      <c r="Y42" s="2">
        <f t="shared" si="73"/>
        <v>18882.540168114825</v>
      </c>
      <c r="AB42">
        <f t="shared" si="63"/>
        <v>102.46136176192535</v>
      </c>
      <c r="AC42">
        <f t="shared" ref="AC42" si="78">AVERAGE(AB41:AB43)</f>
        <v>87.04820217482218</v>
      </c>
      <c r="AD42">
        <f t="shared" ref="AD42" si="79">STDEV(AB41:AB43)</f>
        <v>21.513994846233128</v>
      </c>
      <c r="AG42" s="14" t="s">
        <v>281</v>
      </c>
      <c r="AH42">
        <f>AC122</f>
        <v>143.09629476074983</v>
      </c>
      <c r="AI42">
        <f t="shared" ref="AI42" si="80">AD106</f>
        <v>59.802298104231909</v>
      </c>
      <c r="AM42" t="s">
        <v>462</v>
      </c>
    </row>
    <row r="43" spans="1:39" ht="16" x14ac:dyDescent="0.2">
      <c r="A43">
        <v>265</v>
      </c>
      <c r="B43" t="s">
        <v>81</v>
      </c>
      <c r="C43" t="s">
        <v>229</v>
      </c>
      <c r="D43" t="s">
        <v>7</v>
      </c>
      <c r="E43" s="3">
        <v>22.683454513549805</v>
      </c>
      <c r="P43">
        <v>280</v>
      </c>
      <c r="Q43" t="s">
        <v>406</v>
      </c>
      <c r="R43" t="s">
        <v>393</v>
      </c>
      <c r="S43" t="s">
        <v>11</v>
      </c>
      <c r="T43" s="3">
        <v>28.021841049194336</v>
      </c>
      <c r="V43" s="14" t="s">
        <v>294</v>
      </c>
      <c r="W43" s="3">
        <f t="shared" si="2"/>
        <v>19.174333572387695</v>
      </c>
      <c r="X43" s="2">
        <f t="shared" si="16"/>
        <v>4.2522692931007935</v>
      </c>
      <c r="Y43" s="2">
        <f t="shared" si="73"/>
        <v>17875.956662137305</v>
      </c>
      <c r="AB43">
        <f t="shared" si="63"/>
        <v>96.21402167421688</v>
      </c>
      <c r="AC43">
        <f t="shared" ref="AC43" si="81">AVERAGE(AB41:AB43)</f>
        <v>87.04820217482218</v>
      </c>
      <c r="AD43">
        <f t="shared" ref="AD43" si="82">STDEV(AB41:AB43)</f>
        <v>21.513994846233128</v>
      </c>
      <c r="AG43" s="14" t="s">
        <v>282</v>
      </c>
      <c r="AH43">
        <f>AC125</f>
        <v>184.48538495523817</v>
      </c>
      <c r="AI43">
        <f t="shared" ref="AI43" si="83">AD109</f>
        <v>13.884955485515924</v>
      </c>
      <c r="AL43" s="15" t="s">
        <v>464</v>
      </c>
      <c r="AM43">
        <f t="shared" ref="AM43:AM54" si="84">AH38</f>
        <v>103.20483608454036</v>
      </c>
    </row>
    <row r="44" spans="1:39" ht="16" x14ac:dyDescent="0.2">
      <c r="A44">
        <v>289</v>
      </c>
      <c r="B44" t="s">
        <v>84</v>
      </c>
      <c r="C44" t="s">
        <v>245</v>
      </c>
      <c r="D44" t="s">
        <v>7</v>
      </c>
      <c r="E44" s="3">
        <v>26.779140472412109</v>
      </c>
      <c r="P44">
        <v>304</v>
      </c>
      <c r="Q44" t="s">
        <v>249</v>
      </c>
      <c r="R44" t="s">
        <v>411</v>
      </c>
      <c r="S44" t="s">
        <v>11</v>
      </c>
      <c r="T44" s="3">
        <v>27.791961669921875</v>
      </c>
      <c r="V44" s="14" t="s">
        <v>295</v>
      </c>
      <c r="W44" s="3">
        <f t="shared" si="2"/>
        <v>19.13871955871582</v>
      </c>
      <c r="X44" s="2">
        <f t="shared" si="16"/>
        <v>4.2635466881837178</v>
      </c>
      <c r="Y44" s="2">
        <f t="shared" si="73"/>
        <v>18346.223848733658</v>
      </c>
      <c r="AB44">
        <f t="shared" si="63"/>
        <v>84.510010968895841</v>
      </c>
      <c r="AC44">
        <f>AVERAGE(AB44:AB46)</f>
        <v>98.75156599645311</v>
      </c>
      <c r="AD44">
        <f t="shared" ref="AD44" si="85">STDEV(AB44:AB46)</f>
        <v>30.067166692287039</v>
      </c>
      <c r="AG44" s="14" t="s">
        <v>277</v>
      </c>
      <c r="AH44">
        <f>AC128</f>
        <v>132.33054269200031</v>
      </c>
      <c r="AI44">
        <f t="shared" ref="AI44" si="86">AD112</f>
        <v>33.485651849729514</v>
      </c>
      <c r="AL44" s="15" t="s">
        <v>465</v>
      </c>
      <c r="AM44">
        <f t="shared" si="84"/>
        <v>155.41725389137838</v>
      </c>
    </row>
    <row r="45" spans="1:39" ht="32" x14ac:dyDescent="0.2">
      <c r="A45">
        <v>290</v>
      </c>
      <c r="B45" t="s">
        <v>85</v>
      </c>
      <c r="C45" t="s">
        <v>245</v>
      </c>
      <c r="D45" t="s">
        <v>7</v>
      </c>
      <c r="E45" s="3">
        <v>25.97907829284668</v>
      </c>
      <c r="P45">
        <v>327</v>
      </c>
      <c r="Q45" t="s">
        <v>257</v>
      </c>
      <c r="R45" t="s">
        <v>411</v>
      </c>
      <c r="S45" t="s">
        <v>11</v>
      </c>
      <c r="T45" s="3">
        <v>28.093509674072266</v>
      </c>
      <c r="V45" s="14" t="s">
        <v>295</v>
      </c>
      <c r="W45" s="3">
        <f t="shared" si="2"/>
        <v>18.793817520141602</v>
      </c>
      <c r="X45" s="2">
        <f t="shared" si="16"/>
        <v>4.372762026554275</v>
      </c>
      <c r="Y45" s="2">
        <f t="shared" si="73"/>
        <v>23591.851537407696</v>
      </c>
      <c r="AB45">
        <f t="shared" si="63"/>
        <v>133.2934684999102</v>
      </c>
      <c r="AC45">
        <f t="shared" ref="AC45" si="87">AVERAGE(AB44:AB46)</f>
        <v>98.75156599645311</v>
      </c>
      <c r="AD45">
        <f t="shared" ref="AD45" si="88">STDEV(AB44:AB46)</f>
        <v>30.067166692287039</v>
      </c>
      <c r="AG45" s="14" t="s">
        <v>278</v>
      </c>
      <c r="AH45">
        <f>AC131</f>
        <v>147.27917304380767</v>
      </c>
      <c r="AI45">
        <f t="shared" ref="AI45" si="89">AD115</f>
        <v>23.502975892792033</v>
      </c>
      <c r="AL45" s="15" t="s">
        <v>466</v>
      </c>
      <c r="AM45">
        <f t="shared" si="84"/>
        <v>145.63632799903382</v>
      </c>
    </row>
    <row r="46" spans="1:39" ht="32" x14ac:dyDescent="0.2">
      <c r="A46">
        <v>313</v>
      </c>
      <c r="B46" t="s">
        <v>90</v>
      </c>
      <c r="C46" t="s">
        <v>245</v>
      </c>
      <c r="D46" t="s">
        <v>7</v>
      </c>
      <c r="E46" s="3">
        <v>26.278491973876953</v>
      </c>
      <c r="P46">
        <v>328</v>
      </c>
      <c r="Q46" t="s">
        <v>424</v>
      </c>
      <c r="R46" t="s">
        <v>411</v>
      </c>
      <c r="S46" t="s">
        <v>11</v>
      </c>
      <c r="T46" s="3">
        <v>27.658510208129883</v>
      </c>
      <c r="V46" s="14" t="s">
        <v>295</v>
      </c>
      <c r="W46" s="3">
        <f t="shared" si="2"/>
        <v>19.116804122924805</v>
      </c>
      <c r="X46" s="2">
        <f t="shared" si="16"/>
        <v>4.2704863448623174</v>
      </c>
      <c r="Y46" s="2">
        <f t="shared" si="73"/>
        <v>18641.735637687118</v>
      </c>
      <c r="AB46">
        <f t="shared" si="63"/>
        <v>78.451218520553297</v>
      </c>
      <c r="AC46">
        <f t="shared" ref="AC46" si="90">AVERAGE(AB44:AB46)</f>
        <v>98.75156599645311</v>
      </c>
      <c r="AD46">
        <f t="shared" ref="AD46" si="91">STDEV(AB44:AB46)</f>
        <v>30.067166692287039</v>
      </c>
      <c r="AG46" s="14" t="s">
        <v>283</v>
      </c>
      <c r="AH46">
        <f>AC134</f>
        <v>209.1755840125924</v>
      </c>
      <c r="AI46">
        <f t="shared" ref="AI46" si="92">AD110</f>
        <v>33.485651849729514</v>
      </c>
      <c r="AL46" s="15" t="s">
        <v>467</v>
      </c>
      <c r="AM46">
        <f t="shared" si="84"/>
        <v>189.22668653495521</v>
      </c>
    </row>
    <row r="47" spans="1:39" ht="32" x14ac:dyDescent="0.2">
      <c r="A47">
        <v>337</v>
      </c>
      <c r="B47" t="s">
        <v>93</v>
      </c>
      <c r="C47" t="s">
        <v>261</v>
      </c>
      <c r="D47" t="s">
        <v>7</v>
      </c>
      <c r="E47" s="3">
        <v>29.229547500610352</v>
      </c>
      <c r="P47">
        <v>352</v>
      </c>
      <c r="Q47" t="s">
        <v>265</v>
      </c>
      <c r="R47" t="s">
        <v>429</v>
      </c>
      <c r="S47" t="s">
        <v>11</v>
      </c>
      <c r="T47" s="3">
        <v>28.080368041992188</v>
      </c>
      <c r="V47" s="14" t="s">
        <v>296</v>
      </c>
      <c r="W47" s="3">
        <f t="shared" si="2"/>
        <v>19.385295867919922</v>
      </c>
      <c r="X47" s="2">
        <f t="shared" ref="X47:X109" si="93">((W47-$I$52)/$I$51)</f>
        <v>4.1854667929322611</v>
      </c>
      <c r="Y47" s="2">
        <f t="shared" si="73"/>
        <v>15327.340058227603</v>
      </c>
      <c r="AB47">
        <f t="shared" si="63"/>
        <v>85.831890243933032</v>
      </c>
      <c r="AC47">
        <f t="shared" ref="AC47" si="94">AVERAGE(AB47:AB49)</f>
        <v>67.700600080583911</v>
      </c>
      <c r="AD47">
        <f t="shared" ref="AD47" si="95">STDEV(AB47:AB49)</f>
        <v>19.555980632196619</v>
      </c>
      <c r="AG47" s="14" t="s">
        <v>284</v>
      </c>
      <c r="AH47">
        <f>AC137</f>
        <v>136.23742211394313</v>
      </c>
      <c r="AI47">
        <f t="shared" ref="AI47" si="96">AD113</f>
        <v>23.502975892792033</v>
      </c>
      <c r="AL47" s="15" t="s">
        <v>468</v>
      </c>
      <c r="AM47">
        <f t="shared" si="84"/>
        <v>143.09629476074983</v>
      </c>
    </row>
    <row r="48" spans="1:39" ht="32" x14ac:dyDescent="0.2">
      <c r="A48">
        <v>338</v>
      </c>
      <c r="B48" t="s">
        <v>94</v>
      </c>
      <c r="C48" t="s">
        <v>261</v>
      </c>
      <c r="D48" t="s">
        <v>7</v>
      </c>
      <c r="E48" s="3">
        <v>29.354887008666992</v>
      </c>
      <c r="P48">
        <v>375</v>
      </c>
      <c r="Q48" t="s">
        <v>273</v>
      </c>
      <c r="R48" t="s">
        <v>429</v>
      </c>
      <c r="S48" t="s">
        <v>11</v>
      </c>
      <c r="T48" s="3">
        <v>27.857736587524414</v>
      </c>
      <c r="V48" s="14" t="s">
        <v>296</v>
      </c>
      <c r="W48" s="3">
        <f t="shared" si="2"/>
        <v>19.452463150024414</v>
      </c>
      <c r="X48" s="2">
        <f t="shared" si="93"/>
        <v>4.1641978625635172</v>
      </c>
      <c r="Y48" s="2">
        <f t="shared" si="73"/>
        <v>14594.790407500159</v>
      </c>
      <c r="AB48">
        <f t="shared" si="63"/>
        <v>70.291653341329436</v>
      </c>
      <c r="AC48">
        <f t="shared" ref="AC48" si="97">AVERAGE(AB47:AB49)</f>
        <v>67.700600080583911</v>
      </c>
      <c r="AD48">
        <f t="shared" ref="AD48" si="98">STDEV(AB47:AB49)</f>
        <v>19.555980632196619</v>
      </c>
      <c r="AG48" s="14" t="s">
        <v>285</v>
      </c>
      <c r="AH48">
        <f>AC140</f>
        <v>146.69314829950019</v>
      </c>
      <c r="AI48">
        <f t="shared" ref="AI48" si="99">AD116</f>
        <v>23.751152691784203</v>
      </c>
      <c r="AL48" s="15" t="s">
        <v>469</v>
      </c>
      <c r="AM48">
        <f t="shared" si="84"/>
        <v>184.48538495523817</v>
      </c>
    </row>
    <row r="49" spans="1:39" ht="16" x14ac:dyDescent="0.2">
      <c r="A49">
        <v>361</v>
      </c>
      <c r="B49" t="s">
        <v>99</v>
      </c>
      <c r="C49" t="s">
        <v>261</v>
      </c>
      <c r="D49" t="s">
        <v>7</v>
      </c>
      <c r="E49" s="3">
        <v>28.902181625366211</v>
      </c>
      <c r="H49" s="10" t="s">
        <v>110</v>
      </c>
      <c r="I49" s="17">
        <f>((10^(-1/-3.158)-1))</f>
        <v>1.0732711835626461</v>
      </c>
      <c r="P49">
        <v>376</v>
      </c>
      <c r="Q49" t="s">
        <v>441</v>
      </c>
      <c r="R49" t="s">
        <v>429</v>
      </c>
      <c r="S49" t="s">
        <v>11</v>
      </c>
      <c r="T49" s="3">
        <v>27.640579223632812</v>
      </c>
      <c r="V49" s="14" t="s">
        <v>296</v>
      </c>
      <c r="W49" s="3">
        <f t="shared" si="2"/>
        <v>19.803445816040039</v>
      </c>
      <c r="X49" s="2">
        <f t="shared" si="93"/>
        <v>4.0530570563521096</v>
      </c>
      <c r="Y49" s="2">
        <f t="shared" si="73"/>
        <v>11299.443537407797</v>
      </c>
      <c r="AB49">
        <f t="shared" si="63"/>
        <v>46.978256656489251</v>
      </c>
      <c r="AC49">
        <f t="shared" ref="AC49" si="100">AVERAGE(AB47:AB49)</f>
        <v>67.700600080583911</v>
      </c>
      <c r="AD49">
        <f t="shared" ref="AD49" si="101">STDEV(AB47:AB49)</f>
        <v>19.555980632196619</v>
      </c>
      <c r="AG49" s="14" t="s">
        <v>286</v>
      </c>
      <c r="AH49">
        <f>AC143</f>
        <v>187.46641170611727</v>
      </c>
      <c r="AI49">
        <f t="shared" ref="AI49" si="102">AD119</f>
        <v>48.532822798841366</v>
      </c>
      <c r="AL49" s="15" t="s">
        <v>470</v>
      </c>
      <c r="AM49">
        <f t="shared" si="84"/>
        <v>132.33054269200031</v>
      </c>
    </row>
    <row r="50" spans="1:39" ht="16" x14ac:dyDescent="0.2">
      <c r="P50">
        <v>17</v>
      </c>
      <c r="Q50" t="s">
        <v>160</v>
      </c>
      <c r="R50" t="s">
        <v>309</v>
      </c>
      <c r="S50" t="s">
        <v>11</v>
      </c>
      <c r="T50" s="3">
        <v>27.800823211669922</v>
      </c>
      <c r="V50" s="14" t="s">
        <v>297</v>
      </c>
      <c r="W50" s="3">
        <f t="shared" si="2"/>
        <v>19.053516387939453</v>
      </c>
      <c r="X50" s="2">
        <f t="shared" si="93"/>
        <v>4.2905267929260766</v>
      </c>
      <c r="Y50" s="2">
        <f t="shared" si="73"/>
        <v>19522.11168076632</v>
      </c>
      <c r="AB50">
        <f t="shared" si="63"/>
        <v>90.467886670987497</v>
      </c>
      <c r="AC50">
        <f t="shared" ref="AC50" si="103">AVERAGE(AB50:AB52)</f>
        <v>81.617137640229373</v>
      </c>
      <c r="AD50">
        <f t="shared" ref="AD50" si="104">STDEV(AB50:AB52)</f>
        <v>17.514227955338541</v>
      </c>
      <c r="AG50" s="1"/>
      <c r="AL50" s="15" t="s">
        <v>471</v>
      </c>
      <c r="AM50">
        <f t="shared" si="84"/>
        <v>147.27917304380767</v>
      </c>
    </row>
    <row r="51" spans="1:39" ht="32" x14ac:dyDescent="0.2">
      <c r="H51" t="s">
        <v>115</v>
      </c>
      <c r="I51">
        <v>-3.1579999999999999</v>
      </c>
      <c r="P51">
        <v>18</v>
      </c>
      <c r="Q51" t="s">
        <v>161</v>
      </c>
      <c r="R51" t="s">
        <v>309</v>
      </c>
      <c r="S51" t="s">
        <v>11</v>
      </c>
      <c r="T51" s="3">
        <v>27.598476409912109</v>
      </c>
      <c r="V51" s="14" t="s">
        <v>297</v>
      </c>
      <c r="W51" s="3">
        <f t="shared" si="2"/>
        <v>19.396177291870117</v>
      </c>
      <c r="X51" s="2">
        <f t="shared" si="93"/>
        <v>4.1820211235370124</v>
      </c>
      <c r="Y51" s="2">
        <f t="shared" si="73"/>
        <v>15206.214890492662</v>
      </c>
      <c r="AB51">
        <f t="shared" si="63"/>
        <v>61.443862881723874</v>
      </c>
      <c r="AC51">
        <f t="shared" ref="AC51" si="105">AVERAGE(AB50:AB52)</f>
        <v>81.617137640229373</v>
      </c>
      <c r="AD51">
        <f t="shared" ref="AD51" si="106">STDEV(AB50:AB52)</f>
        <v>17.514227955338541</v>
      </c>
      <c r="AG51" s="1"/>
      <c r="AL51" s="15" t="s">
        <v>472</v>
      </c>
      <c r="AM51">
        <f t="shared" si="84"/>
        <v>209.1755840125924</v>
      </c>
    </row>
    <row r="52" spans="1:39" ht="32" x14ac:dyDescent="0.2">
      <c r="H52" t="s">
        <v>116</v>
      </c>
      <c r="I52">
        <v>32.603000000000002</v>
      </c>
      <c r="P52">
        <v>41</v>
      </c>
      <c r="Q52" t="s">
        <v>166</v>
      </c>
      <c r="R52" t="s">
        <v>309</v>
      </c>
      <c r="S52" t="s">
        <v>11</v>
      </c>
      <c r="T52" s="3">
        <v>28.030603408813477</v>
      </c>
      <c r="V52" s="14" t="s">
        <v>297</v>
      </c>
      <c r="W52" s="3">
        <f t="shared" si="2"/>
        <v>19.229959487915039</v>
      </c>
      <c r="X52" s="2">
        <f t="shared" si="93"/>
        <v>4.2346550069933384</v>
      </c>
      <c r="Y52" s="2">
        <f t="shared" si="73"/>
        <v>17165.442642714843</v>
      </c>
      <c r="AB52">
        <f t="shared" si="63"/>
        <v>92.939663367976749</v>
      </c>
      <c r="AC52">
        <f t="shared" ref="AC52" si="107">AVERAGE(AB50:AB52)</f>
        <v>81.617137640229373</v>
      </c>
      <c r="AD52">
        <f t="shared" ref="AD52" si="108">STDEV(AB50:AB52)</f>
        <v>17.514227955338541</v>
      </c>
      <c r="AG52" s="1"/>
      <c r="AL52" s="15" t="s">
        <v>473</v>
      </c>
      <c r="AM52">
        <f t="shared" si="84"/>
        <v>136.23742211394313</v>
      </c>
    </row>
    <row r="53" spans="1:39" ht="32" x14ac:dyDescent="0.2">
      <c r="P53">
        <v>65</v>
      </c>
      <c r="Q53" t="s">
        <v>170</v>
      </c>
      <c r="R53" t="s">
        <v>325</v>
      </c>
      <c r="S53" t="s">
        <v>11</v>
      </c>
      <c r="T53" s="3">
        <v>27.548770904541016</v>
      </c>
      <c r="V53" s="14" t="s">
        <v>298</v>
      </c>
      <c r="W53" s="3">
        <f t="shared" si="2"/>
        <v>19.304866790771484</v>
      </c>
      <c r="X53" s="2">
        <f t="shared" si="93"/>
        <v>4.2109351517506388</v>
      </c>
      <c r="Y53" s="2">
        <f t="shared" si="73"/>
        <v>16253.060491868298</v>
      </c>
      <c r="AB53">
        <f t="shared" si="63"/>
        <v>63.500059634080735</v>
      </c>
      <c r="AC53">
        <f t="shared" ref="AC53" si="109">AVERAGE(AB53:AB55)</f>
        <v>55.784449180487087</v>
      </c>
      <c r="AD53">
        <f t="shared" ref="AD53" si="110">STDEV(AB53:AB55)</f>
        <v>7.7376038098484985</v>
      </c>
      <c r="AG53" s="1"/>
      <c r="AL53" s="15" t="s">
        <v>474</v>
      </c>
      <c r="AM53">
        <f t="shared" si="84"/>
        <v>146.69314829950019</v>
      </c>
    </row>
    <row r="54" spans="1:39" ht="32" x14ac:dyDescent="0.2">
      <c r="P54">
        <v>66</v>
      </c>
      <c r="Q54" t="s">
        <v>171</v>
      </c>
      <c r="R54" t="s">
        <v>325</v>
      </c>
      <c r="S54" t="s">
        <v>11</v>
      </c>
      <c r="T54" s="3">
        <v>27.408010482788086</v>
      </c>
      <c r="V54" s="14" t="s">
        <v>298</v>
      </c>
      <c r="W54" s="3">
        <f t="shared" si="2"/>
        <v>19.557218551635742</v>
      </c>
      <c r="X54" s="2">
        <f t="shared" si="93"/>
        <v>4.1310264244345341</v>
      </c>
      <c r="Y54" s="2">
        <f t="shared" si="73"/>
        <v>13521.548318883573</v>
      </c>
      <c r="AB54">
        <f t="shared" si="63"/>
        <v>48.025037974804178</v>
      </c>
      <c r="AC54">
        <f t="shared" ref="AC54" si="111">AVERAGE(AB53:AB55)</f>
        <v>55.784449180487087</v>
      </c>
      <c r="AD54">
        <f t="shared" ref="AD54" si="112">STDEV(AB53:AB55)</f>
        <v>7.7376038098484985</v>
      </c>
      <c r="AG54" s="1"/>
      <c r="AL54" s="15" t="s">
        <v>475</v>
      </c>
      <c r="AM54">
        <f t="shared" si="84"/>
        <v>187.46641170611727</v>
      </c>
    </row>
    <row r="55" spans="1:39" ht="16" x14ac:dyDescent="0.2">
      <c r="P55">
        <v>89</v>
      </c>
      <c r="Q55" t="s">
        <v>178</v>
      </c>
      <c r="R55" t="s">
        <v>325</v>
      </c>
      <c r="S55" t="s">
        <v>11</v>
      </c>
      <c r="T55" s="3">
        <v>27.554046630859375</v>
      </c>
      <c r="V55" s="14" t="s">
        <v>298</v>
      </c>
      <c r="W55" s="3">
        <f t="shared" si="2"/>
        <v>19.486362457275391</v>
      </c>
      <c r="X55" s="2">
        <f t="shared" si="93"/>
        <v>4.1534634397481351</v>
      </c>
      <c r="Y55" s="2">
        <f t="shared" si="73"/>
        <v>14238.473777275633</v>
      </c>
      <c r="AB55">
        <f t="shared" si="63"/>
        <v>55.828249932576348</v>
      </c>
      <c r="AC55">
        <f t="shared" ref="AC55" si="113">AVERAGE(AB53:AB55)</f>
        <v>55.784449180487087</v>
      </c>
      <c r="AD55">
        <f t="shared" ref="AD55" si="114">STDEV(AB53:AB55)</f>
        <v>7.7376038098484985</v>
      </c>
      <c r="AG55" s="1"/>
    </row>
    <row r="56" spans="1:39" ht="16" x14ac:dyDescent="0.2">
      <c r="P56">
        <v>113</v>
      </c>
      <c r="Q56" t="s">
        <v>186</v>
      </c>
      <c r="R56" t="s">
        <v>342</v>
      </c>
      <c r="S56" t="s">
        <v>11</v>
      </c>
      <c r="T56" s="3">
        <v>28.421186447143555</v>
      </c>
      <c r="V56" s="14" t="s">
        <v>34</v>
      </c>
      <c r="W56" s="3">
        <f t="shared" si="2"/>
        <v>18.511020660400391</v>
      </c>
      <c r="X56" s="2">
        <f t="shared" si="93"/>
        <v>4.4623113804938601</v>
      </c>
      <c r="Y56" s="2">
        <f t="shared" si="73"/>
        <v>28994.216702313777</v>
      </c>
      <c r="AB56">
        <f t="shared" si="63"/>
        <v>204.51636999201332</v>
      </c>
      <c r="AC56">
        <f t="shared" ref="AC56" si="115">AVERAGE(AB56:AB58)</f>
        <v>138.39126550628245</v>
      </c>
      <c r="AD56">
        <f t="shared" ref="AD56" si="116">STDEV(AB56:AB58)</f>
        <v>59.497250636984141</v>
      </c>
      <c r="AG56" s="1"/>
    </row>
    <row r="57" spans="1:39" ht="16" x14ac:dyDescent="0.2">
      <c r="P57">
        <v>114</v>
      </c>
      <c r="Q57" t="s">
        <v>187</v>
      </c>
      <c r="R57" t="s">
        <v>342</v>
      </c>
      <c r="S57" t="s">
        <v>11</v>
      </c>
      <c r="T57" s="3">
        <v>27.677925109863281</v>
      </c>
      <c r="V57" s="14" t="s">
        <v>34</v>
      </c>
      <c r="W57" s="3">
        <f t="shared" si="2"/>
        <v>18.958915710449219</v>
      </c>
      <c r="X57" s="2">
        <f t="shared" si="93"/>
        <v>4.3204826756018946</v>
      </c>
      <c r="Y57" s="2">
        <f t="shared" si="73"/>
        <v>20916.194688538621</v>
      </c>
      <c r="AB57">
        <f t="shared" si="63"/>
        <v>89.1879031560063</v>
      </c>
      <c r="AC57">
        <f t="shared" ref="AC57" si="117">AVERAGE(AB56:AB58)</f>
        <v>138.39126550628245</v>
      </c>
      <c r="AD57">
        <f t="shared" ref="AD57" si="118">STDEV(AB56:AB58)</f>
        <v>59.497250636984141</v>
      </c>
      <c r="AG57" s="1"/>
    </row>
    <row r="58" spans="1:39" ht="16" x14ac:dyDescent="0.2">
      <c r="P58">
        <v>137</v>
      </c>
      <c r="Q58" t="s">
        <v>194</v>
      </c>
      <c r="R58" t="s">
        <v>342</v>
      </c>
      <c r="S58" t="s">
        <v>11</v>
      </c>
      <c r="T58" s="3">
        <v>27.836359024047852</v>
      </c>
      <c r="V58" s="14" t="s">
        <v>34</v>
      </c>
      <c r="W58" s="3">
        <f t="shared" si="2"/>
        <v>18.682382583618164</v>
      </c>
      <c r="X58" s="2">
        <f t="shared" si="93"/>
        <v>4.4080485802349072</v>
      </c>
      <c r="Y58" s="2">
        <f t="shared" si="73"/>
        <v>25588.721066500319</v>
      </c>
      <c r="AB58">
        <f t="shared" si="63"/>
        <v>121.46952337082767</v>
      </c>
      <c r="AC58">
        <f t="shared" ref="AC58" si="119">AVERAGE(AB56:AB58)</f>
        <v>138.39126550628245</v>
      </c>
      <c r="AD58">
        <f t="shared" ref="AD58" si="120">STDEV(AB56:AB58)</f>
        <v>59.497250636984141</v>
      </c>
      <c r="AG58" s="1"/>
    </row>
    <row r="59" spans="1:39" ht="16" x14ac:dyDescent="0.2">
      <c r="E59" s="3"/>
      <c r="P59">
        <v>161</v>
      </c>
      <c r="Q59" t="s">
        <v>202</v>
      </c>
      <c r="R59" t="s">
        <v>359</v>
      </c>
      <c r="S59" t="s">
        <v>11</v>
      </c>
      <c r="T59" s="3">
        <v>28.243171691894531</v>
      </c>
      <c r="V59" s="14" t="s">
        <v>35</v>
      </c>
      <c r="W59" s="3">
        <f>T203</f>
        <v>19.120668411254883</v>
      </c>
      <c r="X59" s="2">
        <f t="shared" si="93"/>
        <v>4.2692626943461427</v>
      </c>
      <c r="Y59" s="2">
        <f t="shared" si="73"/>
        <v>18589.285365087231</v>
      </c>
      <c r="AB59">
        <f t="shared" si="63"/>
        <v>116.23186016875485</v>
      </c>
      <c r="AC59">
        <f t="shared" ref="AC59" si="121">AVERAGE(AB59:AB61)</f>
        <v>102.52429453947184</v>
      </c>
      <c r="AD59">
        <f t="shared" ref="AD59" si="122">STDEV(AB59:AB61)</f>
        <v>16.432923567550638</v>
      </c>
      <c r="AG59" s="1"/>
    </row>
    <row r="60" spans="1:39" ht="16" x14ac:dyDescent="0.2">
      <c r="E60" s="3"/>
      <c r="P60">
        <v>162</v>
      </c>
      <c r="Q60" t="s">
        <v>203</v>
      </c>
      <c r="R60" t="s">
        <v>359</v>
      </c>
      <c r="S60" t="s">
        <v>11</v>
      </c>
      <c r="T60" s="3">
        <v>27.970138549804688</v>
      </c>
      <c r="V60" s="14" t="s">
        <v>35</v>
      </c>
      <c r="W60" s="3">
        <f t="shared" si="2"/>
        <v>19.3074951171875</v>
      </c>
      <c r="X60" s="2">
        <f t="shared" si="93"/>
        <v>4.2101028761280883</v>
      </c>
      <c r="Y60" s="2">
        <f>10^X60</f>
        <v>16221.943189253976</v>
      </c>
      <c r="AB60">
        <f t="shared" si="63"/>
        <v>84.307503304251952</v>
      </c>
      <c r="AC60">
        <f t="shared" ref="AC60" si="123">AVERAGE(AB59:AB61)</f>
        <v>102.52429453947184</v>
      </c>
      <c r="AD60">
        <f t="shared" ref="AD60" si="124">STDEV(AB59:AB61)</f>
        <v>16.432923567550638</v>
      </c>
      <c r="AG60" s="1"/>
    </row>
    <row r="61" spans="1:39" ht="16" x14ac:dyDescent="0.2">
      <c r="E61" s="3"/>
      <c r="P61">
        <v>185</v>
      </c>
      <c r="Q61" t="s">
        <v>210</v>
      </c>
      <c r="R61" t="s">
        <v>359</v>
      </c>
      <c r="S61" t="s">
        <v>11</v>
      </c>
      <c r="T61" s="3">
        <v>28.197437286376953</v>
      </c>
      <c r="V61" s="14" t="s">
        <v>35</v>
      </c>
      <c r="W61" s="3">
        <f t="shared" si="2"/>
        <v>19.191265106201172</v>
      </c>
      <c r="X61" s="2">
        <f t="shared" si="93"/>
        <v>4.2469078194423151</v>
      </c>
      <c r="Y61" s="2">
        <f t="shared" ref="Y61:Y90" si="125">10^X61</f>
        <v>17656.630126184449</v>
      </c>
      <c r="AB61">
        <f t="shared" si="63"/>
        <v>107.03352014540872</v>
      </c>
      <c r="AC61">
        <f t="shared" ref="AC61" si="126">AVERAGE(AB59:AB61)</f>
        <v>102.52429453947184</v>
      </c>
      <c r="AD61">
        <f t="shared" ref="AD61" si="127">STDEV(AB59:AB61)</f>
        <v>16.432923567550638</v>
      </c>
      <c r="AG61" s="1"/>
    </row>
    <row r="62" spans="1:39" ht="16" x14ac:dyDescent="0.2">
      <c r="E62" s="3"/>
      <c r="P62">
        <v>209</v>
      </c>
      <c r="Q62" t="s">
        <v>218</v>
      </c>
      <c r="R62" t="s">
        <v>376</v>
      </c>
      <c r="S62" t="s">
        <v>11</v>
      </c>
      <c r="T62" s="3">
        <v>29.534873962402344</v>
      </c>
      <c r="V62" s="14" t="s">
        <v>121</v>
      </c>
      <c r="W62" s="3">
        <f t="shared" si="2"/>
        <v>19.128074645996094</v>
      </c>
      <c r="X62" s="2">
        <f t="shared" si="93"/>
        <v>4.2669174648524093</v>
      </c>
      <c r="Y62" s="2">
        <f t="shared" si="125"/>
        <v>18489.172095946109</v>
      </c>
      <c r="AB62">
        <f t="shared" si="63"/>
        <v>277.24903602876918</v>
      </c>
      <c r="AC62">
        <f t="shared" ref="AC62" si="128">AVERAGE(AB62:AB64)</f>
        <v>201.25931600124332</v>
      </c>
      <c r="AD62">
        <f t="shared" ref="AD62" si="129">STDEV(AB62:AB64)</f>
        <v>70.380754996852602</v>
      </c>
      <c r="AG62" s="1"/>
    </row>
    <row r="63" spans="1:39" ht="16" x14ac:dyDescent="0.2">
      <c r="E63" s="3"/>
      <c r="P63">
        <v>210</v>
      </c>
      <c r="Q63" t="s">
        <v>219</v>
      </c>
      <c r="R63" t="s">
        <v>376</v>
      </c>
      <c r="S63" t="s">
        <v>11</v>
      </c>
      <c r="T63" s="3">
        <v>28.860874176025391</v>
      </c>
      <c r="V63" s="14" t="s">
        <v>121</v>
      </c>
      <c r="W63" s="3">
        <f t="shared" si="2"/>
        <v>19.033296585083008</v>
      </c>
      <c r="X63" s="2">
        <f t="shared" si="93"/>
        <v>4.2969295170731456</v>
      </c>
      <c r="Y63" s="2">
        <f t="shared" si="125"/>
        <v>19812.054640592658</v>
      </c>
      <c r="AB63">
        <f t="shared" si="63"/>
        <v>188.21686091226971</v>
      </c>
      <c r="AC63">
        <f t="shared" ref="AC63" si="130">AVERAGE(AB62:AB64)</f>
        <v>201.25931600124332</v>
      </c>
      <c r="AD63">
        <f t="shared" ref="AD63" si="131">STDEV(AB62:AB64)</f>
        <v>70.380754996852602</v>
      </c>
      <c r="AG63" s="1"/>
    </row>
    <row r="64" spans="1:39" ht="16" x14ac:dyDescent="0.2">
      <c r="E64" s="3"/>
      <c r="P64">
        <v>233</v>
      </c>
      <c r="Q64" t="s">
        <v>226</v>
      </c>
      <c r="R64" t="s">
        <v>376</v>
      </c>
      <c r="S64" t="s">
        <v>11</v>
      </c>
      <c r="T64" s="3">
        <v>28.455615997314453</v>
      </c>
      <c r="V64" s="14" t="s">
        <v>121</v>
      </c>
      <c r="W64" s="3">
        <f t="shared" si="2"/>
        <v>19.079441070556641</v>
      </c>
      <c r="X64" s="2">
        <f t="shared" si="93"/>
        <v>4.2823175837376066</v>
      </c>
      <c r="Y64" s="2">
        <f t="shared" si="125"/>
        <v>19156.562626073723</v>
      </c>
      <c r="AB64">
        <f t="shared" si="63"/>
        <v>138.31205106269118</v>
      </c>
      <c r="AC64">
        <f t="shared" ref="AC64" si="132">AVERAGE(AB62:AB64)</f>
        <v>201.25931600124332</v>
      </c>
      <c r="AD64">
        <f t="shared" ref="AD64" si="133">STDEV(AB62:AB64)</f>
        <v>70.380754996852602</v>
      </c>
      <c r="AG64" s="1"/>
    </row>
    <row r="65" spans="5:33" ht="16" x14ac:dyDescent="0.2">
      <c r="E65" s="3"/>
      <c r="P65">
        <v>257</v>
      </c>
      <c r="Q65" t="s">
        <v>234</v>
      </c>
      <c r="R65" t="s">
        <v>394</v>
      </c>
      <c r="S65" t="s">
        <v>11</v>
      </c>
      <c r="T65" s="3">
        <v>28.131071090698242</v>
      </c>
      <c r="V65" s="14" t="s">
        <v>122</v>
      </c>
      <c r="W65" s="3">
        <f t="shared" si="2"/>
        <v>18.420066833496094</v>
      </c>
      <c r="X65" s="2">
        <f t="shared" si="93"/>
        <v>4.4911124656440498</v>
      </c>
      <c r="Y65" s="2">
        <f t="shared" si="125"/>
        <v>30982.215160990629</v>
      </c>
      <c r="AB65">
        <f t="shared" si="63"/>
        <v>179.55856827841126</v>
      </c>
      <c r="AC65">
        <f t="shared" ref="AC65" si="134">AVERAGE(AB65:AB67)</f>
        <v>124.76934646093821</v>
      </c>
      <c r="AD65">
        <f t="shared" ref="AD65" si="135">STDEV(AB65:AB67)</f>
        <v>48.611337389600948</v>
      </c>
      <c r="AG65" s="1"/>
    </row>
    <row r="66" spans="5:33" ht="16" x14ac:dyDescent="0.2">
      <c r="E66" s="3"/>
      <c r="P66">
        <v>258</v>
      </c>
      <c r="Q66" t="s">
        <v>235</v>
      </c>
      <c r="R66" t="s">
        <v>394</v>
      </c>
      <c r="S66" t="s">
        <v>11</v>
      </c>
      <c r="T66" s="3">
        <v>27.823583602905273</v>
      </c>
      <c r="V66" s="14" t="s">
        <v>122</v>
      </c>
      <c r="W66" s="3">
        <f t="shared" si="2"/>
        <v>18.832448959350586</v>
      </c>
      <c r="X66" s="2">
        <f t="shared" si="93"/>
        <v>4.3605291452341408</v>
      </c>
      <c r="Y66" s="2">
        <f t="shared" si="125"/>
        <v>22936.60551424119</v>
      </c>
      <c r="AB66">
        <f t="shared" ref="AB66:AB97" si="136">Y66/Y212</f>
        <v>107.94204373746895</v>
      </c>
      <c r="AC66">
        <f t="shared" ref="AC66" si="137">AVERAGE(AB65:AB67)</f>
        <v>124.76934646093821</v>
      </c>
      <c r="AD66">
        <f t="shared" ref="AD66" si="138">STDEV(AB65:AB67)</f>
        <v>48.611337389600948</v>
      </c>
      <c r="AG66" s="1"/>
    </row>
    <row r="67" spans="5:33" ht="16" x14ac:dyDescent="0.2">
      <c r="E67" s="3"/>
      <c r="P67">
        <v>281</v>
      </c>
      <c r="Q67" t="s">
        <v>242</v>
      </c>
      <c r="R67" t="s">
        <v>394</v>
      </c>
      <c r="S67" t="s">
        <v>11</v>
      </c>
      <c r="T67" s="3">
        <v>27.634946823120117</v>
      </c>
      <c r="V67" s="14" t="s">
        <v>122</v>
      </c>
      <c r="W67" s="3">
        <f t="shared" ref="W67:W85" si="139">T211</f>
        <v>18.95610237121582</v>
      </c>
      <c r="X67" s="2">
        <f t="shared" si="93"/>
        <v>4.3213735366637689</v>
      </c>
      <c r="Y67" s="2">
        <f t="shared" si="125"/>
        <v>20959.143766821031</v>
      </c>
      <c r="AB67">
        <f t="shared" si="136"/>
        <v>86.807427366934405</v>
      </c>
      <c r="AC67">
        <f t="shared" ref="AC67" si="140">AVERAGE(AB65:AB67)</f>
        <v>124.76934646093821</v>
      </c>
      <c r="AD67">
        <f t="shared" ref="AD67" si="141">STDEV(AB65:AB67)</f>
        <v>48.611337389600948</v>
      </c>
      <c r="AG67" s="1"/>
    </row>
    <row r="68" spans="5:33" ht="16" x14ac:dyDescent="0.2">
      <c r="P68">
        <v>305</v>
      </c>
      <c r="Q68" t="s">
        <v>250</v>
      </c>
      <c r="R68" t="s">
        <v>412</v>
      </c>
      <c r="S68" t="s">
        <v>11</v>
      </c>
      <c r="T68" s="3">
        <v>28.061647415161133</v>
      </c>
      <c r="V68" s="14" t="s">
        <v>123</v>
      </c>
      <c r="W68" s="3">
        <f t="shared" si="139"/>
        <v>18.18281364440918</v>
      </c>
      <c r="X68" s="2">
        <f t="shared" si="93"/>
        <v>4.5662401379324962</v>
      </c>
      <c r="Y68" s="2">
        <f t="shared" si="125"/>
        <v>36833.258243599223</v>
      </c>
      <c r="AB68">
        <f t="shared" si="136"/>
        <v>203.66494257425757</v>
      </c>
      <c r="AC68">
        <f>AVERAGE(AB68:AB70)</f>
        <v>151.6252286240003</v>
      </c>
      <c r="AD68">
        <f>STDEV(AB68:AB70)</f>
        <v>45.377639877627487</v>
      </c>
      <c r="AG68" s="1"/>
    </row>
    <row r="69" spans="5:33" ht="16" x14ac:dyDescent="0.2">
      <c r="P69">
        <v>306</v>
      </c>
      <c r="Q69" t="s">
        <v>251</v>
      </c>
      <c r="R69" t="s">
        <v>412</v>
      </c>
      <c r="S69" t="s">
        <v>11</v>
      </c>
      <c r="T69" s="3">
        <v>28.415742874145508</v>
      </c>
      <c r="V69" s="14" t="s">
        <v>123</v>
      </c>
      <c r="W69" s="3">
        <f t="shared" si="139"/>
        <v>19.117950439453125</v>
      </c>
      <c r="X69" s="2">
        <f t="shared" si="93"/>
        <v>4.2701233567279537</v>
      </c>
      <c r="Y69" s="2">
        <f t="shared" si="125"/>
        <v>18626.161178290251</v>
      </c>
      <c r="AB69">
        <f t="shared" si="136"/>
        <v>130.89983383545814</v>
      </c>
      <c r="AC69">
        <f>AVERAGE(AB68:AB70)</f>
        <v>151.6252286240003</v>
      </c>
      <c r="AD69">
        <f>STDEV(AB68:AB70)</f>
        <v>45.377639877627487</v>
      </c>
      <c r="AG69" s="1"/>
    </row>
    <row r="70" spans="5:33" ht="16" x14ac:dyDescent="0.2">
      <c r="P70">
        <v>329</v>
      </c>
      <c r="Q70" t="s">
        <v>258</v>
      </c>
      <c r="R70" t="s">
        <v>412</v>
      </c>
      <c r="S70" t="s">
        <v>11</v>
      </c>
      <c r="T70" s="3">
        <v>28.002096176147461</v>
      </c>
      <c r="V70" s="14" t="s">
        <v>123</v>
      </c>
      <c r="W70" s="3">
        <f t="shared" si="139"/>
        <v>18.849458694458008</v>
      </c>
      <c r="X70" s="2">
        <f t="shared" si="93"/>
        <v>4.3551429086580091</v>
      </c>
      <c r="Y70" s="2">
        <f t="shared" si="125"/>
        <v>22653.896325882699</v>
      </c>
      <c r="AB70">
        <f t="shared" si="136"/>
        <v>120.31090946228515</v>
      </c>
      <c r="AC70">
        <f>AVERAGE(AB68:AB70)</f>
        <v>151.6252286240003</v>
      </c>
      <c r="AD70">
        <f>STDEV(AB68:AB70)</f>
        <v>45.377639877627487</v>
      </c>
      <c r="AG70" s="1"/>
    </row>
    <row r="71" spans="5:33" ht="16" x14ac:dyDescent="0.2">
      <c r="P71">
        <v>353</v>
      </c>
      <c r="Q71" t="s">
        <v>266</v>
      </c>
      <c r="R71" t="s">
        <v>430</v>
      </c>
      <c r="S71" t="s">
        <v>11</v>
      </c>
      <c r="T71" s="3">
        <v>27.546302795410156</v>
      </c>
      <c r="V71" s="14" t="s">
        <v>124</v>
      </c>
      <c r="W71" s="3">
        <f t="shared" si="139"/>
        <v>18.232582092285156</v>
      </c>
      <c r="X71" s="2">
        <f t="shared" si="93"/>
        <v>4.5504806547545424</v>
      </c>
      <c r="Y71" s="2">
        <f t="shared" si="125"/>
        <v>35520.629579446118</v>
      </c>
      <c r="AB71">
        <f t="shared" si="136"/>
        <v>138.54592749942515</v>
      </c>
      <c r="AC71">
        <f>AVERAGE(AB71:AB73)</f>
        <v>150.91016846805201</v>
      </c>
      <c r="AD71">
        <f t="shared" ref="AD71" si="142">STDEV(AB71:AB73)</f>
        <v>10.991830526068807</v>
      </c>
      <c r="AG71" s="1"/>
    </row>
    <row r="72" spans="5:33" ht="16" x14ac:dyDescent="0.2">
      <c r="P72">
        <v>354</v>
      </c>
      <c r="Q72" t="s">
        <v>267</v>
      </c>
      <c r="R72" t="s">
        <v>430</v>
      </c>
      <c r="S72" t="s">
        <v>11</v>
      </c>
      <c r="T72" s="3">
        <v>28.154840469360352</v>
      </c>
      <c r="V72" s="14" t="s">
        <v>124</v>
      </c>
      <c r="W72" s="3">
        <f t="shared" si="139"/>
        <v>18.603961944580078</v>
      </c>
      <c r="X72" s="2">
        <f t="shared" si="93"/>
        <v>4.4328809548511474</v>
      </c>
      <c r="Y72" s="2">
        <f t="shared" si="125"/>
        <v>27094.48838775343</v>
      </c>
      <c r="AB72">
        <f t="shared" si="136"/>
        <v>159.57512951633947</v>
      </c>
      <c r="AC72">
        <f t="shared" ref="AC72" si="143">AVERAGE(AB71:AB73)</f>
        <v>150.91016846805201</v>
      </c>
      <c r="AD72">
        <f t="shared" ref="AD72" si="144">STDEV(AB71:AB73)</f>
        <v>10.991830526068807</v>
      </c>
      <c r="AG72" s="1"/>
    </row>
    <row r="73" spans="5:33" ht="16" x14ac:dyDescent="0.2">
      <c r="P73">
        <v>377</v>
      </c>
      <c r="Q73" t="s">
        <v>274</v>
      </c>
      <c r="R73" t="s">
        <v>430</v>
      </c>
      <c r="S73" t="s">
        <v>11</v>
      </c>
      <c r="T73" s="3">
        <v>27.893482208251953</v>
      </c>
      <c r="V73" s="14" t="s">
        <v>124</v>
      </c>
      <c r="W73" s="3">
        <f t="shared" si="139"/>
        <v>18.404577255249023</v>
      </c>
      <c r="X73" s="2">
        <f t="shared" si="93"/>
        <v>4.4960173352599675</v>
      </c>
      <c r="Y73" s="2">
        <f t="shared" si="125"/>
        <v>31334.107947664077</v>
      </c>
      <c r="AB73">
        <f t="shared" si="136"/>
        <v>154.6094483883914</v>
      </c>
      <c r="AC73">
        <f t="shared" ref="AC73" si="145">AVERAGE(AB71:AB73)</f>
        <v>150.91016846805201</v>
      </c>
      <c r="AD73">
        <f t="shared" ref="AD73" si="146">STDEV(AB71:AB73)</f>
        <v>10.991830526068807</v>
      </c>
      <c r="AG73" s="1"/>
    </row>
    <row r="74" spans="5:33" ht="16" x14ac:dyDescent="0.2">
      <c r="P74">
        <v>19</v>
      </c>
      <c r="Q74" t="s">
        <v>162</v>
      </c>
      <c r="R74" t="s">
        <v>310</v>
      </c>
      <c r="S74" t="s">
        <v>11</v>
      </c>
      <c r="T74" s="3">
        <v>28.393058776855469</v>
      </c>
      <c r="V74" s="14" t="s">
        <v>174</v>
      </c>
      <c r="W74" s="3">
        <f t="shared" si="139"/>
        <v>18.821924209594727</v>
      </c>
      <c r="X74" s="2">
        <f t="shared" si="93"/>
        <v>4.3638618715659518</v>
      </c>
      <c r="Y74" s="2">
        <f t="shared" si="125"/>
        <v>23113.295491797882</v>
      </c>
      <c r="AB74">
        <f t="shared" si="136"/>
        <v>159.95808980322263</v>
      </c>
      <c r="AC74">
        <f>AVERAGE(AB74:AB76)</f>
        <v>125.73113770946692</v>
      </c>
      <c r="AD74">
        <f t="shared" ref="AD74" si="147">STDEV(AB74:AB76)</f>
        <v>35.688286343029944</v>
      </c>
      <c r="AG74" s="1"/>
    </row>
    <row r="75" spans="5:33" ht="16" x14ac:dyDescent="0.2">
      <c r="P75">
        <v>42</v>
      </c>
      <c r="Q75" t="s">
        <v>320</v>
      </c>
      <c r="R75" t="s">
        <v>310</v>
      </c>
      <c r="S75" t="s">
        <v>11</v>
      </c>
      <c r="T75" s="3">
        <v>27.618125915527344</v>
      </c>
      <c r="V75" s="14" t="s">
        <v>174</v>
      </c>
      <c r="W75" s="3">
        <f t="shared" si="139"/>
        <v>18.910249710083008</v>
      </c>
      <c r="X75" s="2">
        <f t="shared" si="93"/>
        <v>4.3358930620383136</v>
      </c>
      <c r="Y75" s="2">
        <f t="shared" si="125"/>
        <v>21671.70408604795</v>
      </c>
      <c r="AB75">
        <f t="shared" si="136"/>
        <v>88.742033499411193</v>
      </c>
      <c r="AC75">
        <f t="shared" ref="AC75" si="148">AVERAGE(AB74:AB76)</f>
        <v>125.73113770946692</v>
      </c>
      <c r="AD75">
        <f t="shared" ref="AD75" si="149">STDEV(AB74:AB76)</f>
        <v>35.688286343029944</v>
      </c>
      <c r="AG75" s="1"/>
    </row>
    <row r="76" spans="5:33" ht="16" x14ac:dyDescent="0.2">
      <c r="P76">
        <v>43</v>
      </c>
      <c r="Q76" t="s">
        <v>167</v>
      </c>
      <c r="R76" t="s">
        <v>310</v>
      </c>
      <c r="S76" t="s">
        <v>11</v>
      </c>
      <c r="T76" s="3">
        <v>27.969364166259766</v>
      </c>
      <c r="V76" s="14" t="s">
        <v>174</v>
      </c>
      <c r="W76" s="3">
        <f t="shared" si="139"/>
        <v>18.728816986083984</v>
      </c>
      <c r="X76" s="2">
        <f t="shared" si="93"/>
        <v>4.3933448429119748</v>
      </c>
      <c r="Y76" s="2">
        <f t="shared" si="125"/>
        <v>24736.875479035276</v>
      </c>
      <c r="AB76">
        <f t="shared" si="136"/>
        <v>128.49328982576696</v>
      </c>
      <c r="AC76">
        <f t="shared" ref="AC76" si="150">AVERAGE(AB74:AB76)</f>
        <v>125.73113770946692</v>
      </c>
      <c r="AD76">
        <f t="shared" ref="AD76" si="151">STDEV(AB74:AB76)</f>
        <v>35.688286343029944</v>
      </c>
      <c r="AG76" s="1"/>
    </row>
    <row r="77" spans="5:33" ht="16" x14ac:dyDescent="0.2">
      <c r="P77">
        <v>67</v>
      </c>
      <c r="Q77" t="s">
        <v>172</v>
      </c>
      <c r="R77" t="s">
        <v>326</v>
      </c>
      <c r="S77" t="s">
        <v>11</v>
      </c>
      <c r="T77" s="3">
        <v>28.268198013305664</v>
      </c>
      <c r="V77" s="14" t="s">
        <v>175</v>
      </c>
      <c r="W77" s="3">
        <f t="shared" si="139"/>
        <v>18.676507949829102</v>
      </c>
      <c r="X77" s="2">
        <f t="shared" si="93"/>
        <v>4.4099088189268212</v>
      </c>
      <c r="Y77" s="2">
        <f t="shared" si="125"/>
        <v>25698.56179218613</v>
      </c>
      <c r="AB77">
        <f t="shared" si="136"/>
        <v>163.42991795367922</v>
      </c>
      <c r="AC77">
        <f t="shared" ref="AC77" si="152">AVERAGE(AB77:AB79)</f>
        <v>160.39562133958663</v>
      </c>
      <c r="AD77">
        <f t="shared" ref="AD77" si="153">STDEV(AB77:AB79)</f>
        <v>12.74629145084999</v>
      </c>
      <c r="AG77" s="1"/>
    </row>
    <row r="78" spans="5:33" ht="16" x14ac:dyDescent="0.2">
      <c r="P78">
        <v>90</v>
      </c>
      <c r="Q78" t="s">
        <v>337</v>
      </c>
      <c r="R78" t="s">
        <v>326</v>
      </c>
      <c r="S78" t="s">
        <v>11</v>
      </c>
      <c r="T78" s="3">
        <v>28.34703254699707</v>
      </c>
      <c r="V78" s="14" t="s">
        <v>175</v>
      </c>
      <c r="W78" s="3">
        <f t="shared" si="139"/>
        <v>18.684814453125</v>
      </c>
      <c r="X78" s="2">
        <f t="shared" si="93"/>
        <v>4.4072785138932877</v>
      </c>
      <c r="Y78" s="2">
        <f t="shared" si="125"/>
        <v>25543.388799906534</v>
      </c>
      <c r="AB78">
        <f t="shared" si="136"/>
        <v>171.3509518877355</v>
      </c>
      <c r="AC78">
        <f t="shared" ref="AC78" si="154">AVERAGE(AB77:AB79)</f>
        <v>160.39562133958663</v>
      </c>
      <c r="AD78">
        <f t="shared" ref="AD78" si="155">STDEV(AB77:AB79)</f>
        <v>12.74629145084999</v>
      </c>
      <c r="AG78" s="1"/>
    </row>
    <row r="79" spans="5:33" ht="16" x14ac:dyDescent="0.2">
      <c r="P79">
        <v>91</v>
      </c>
      <c r="Q79" t="s">
        <v>179</v>
      </c>
      <c r="R79" t="s">
        <v>326</v>
      </c>
      <c r="S79" t="s">
        <v>11</v>
      </c>
      <c r="T79" s="3">
        <v>28.20421028137207</v>
      </c>
      <c r="V79" s="14" t="s">
        <v>175</v>
      </c>
      <c r="W79" s="3">
        <f t="shared" si="139"/>
        <v>18.7679443359375</v>
      </c>
      <c r="X79" s="2">
        <f t="shared" si="93"/>
        <v>4.3809549284555107</v>
      </c>
      <c r="Y79" s="2">
        <f t="shared" si="125"/>
        <v>24041.132856190528</v>
      </c>
      <c r="AB79">
        <f t="shared" si="136"/>
        <v>146.40599417734512</v>
      </c>
      <c r="AC79">
        <f t="shared" ref="AC79" si="156">AVERAGE(AB77:AB79)</f>
        <v>160.39562133958663</v>
      </c>
      <c r="AD79">
        <f t="shared" ref="AD79" si="157">STDEV(AB77:AB79)</f>
        <v>12.74629145084999</v>
      </c>
      <c r="AG79" s="1"/>
    </row>
    <row r="80" spans="5:33" ht="16" x14ac:dyDescent="0.2">
      <c r="P80">
        <v>115</v>
      </c>
      <c r="Q80" t="s">
        <v>188</v>
      </c>
      <c r="R80" t="s">
        <v>343</v>
      </c>
      <c r="S80" t="s">
        <v>11</v>
      </c>
      <c r="T80" s="3">
        <v>28.36555290222168</v>
      </c>
      <c r="V80" s="14" t="s">
        <v>176</v>
      </c>
      <c r="W80" s="3">
        <f t="shared" si="139"/>
        <v>18.696300506591797</v>
      </c>
      <c r="X80" s="2">
        <f t="shared" si="93"/>
        <v>4.403641384866436</v>
      </c>
      <c r="Y80" s="2">
        <f t="shared" si="125"/>
        <v>25330.361327159353</v>
      </c>
      <c r="AB80">
        <f t="shared" si="136"/>
        <v>172.06646450524437</v>
      </c>
      <c r="AC80">
        <f t="shared" ref="AC80" si="158">AVERAGE(AB80:AB82)</f>
        <v>197.39667217247538</v>
      </c>
      <c r="AD80">
        <f t="shared" ref="AD80" si="159">STDEV(AB80:AB82)</f>
        <v>33.974981060136464</v>
      </c>
      <c r="AG80" s="1"/>
    </row>
    <row r="81" spans="5:33" ht="16" x14ac:dyDescent="0.2">
      <c r="P81">
        <v>138</v>
      </c>
      <c r="Q81" t="s">
        <v>354</v>
      </c>
      <c r="R81" t="s">
        <v>343</v>
      </c>
      <c r="S81" t="s">
        <v>11</v>
      </c>
      <c r="T81" s="3">
        <v>28.76922607421875</v>
      </c>
      <c r="V81" s="14" t="s">
        <v>176</v>
      </c>
      <c r="W81" s="3">
        <f t="shared" si="139"/>
        <v>18.637859344482422</v>
      </c>
      <c r="X81" s="2">
        <f t="shared" si="93"/>
        <v>4.4221471360093663</v>
      </c>
      <c r="Y81" s="2">
        <f t="shared" si="125"/>
        <v>26433.041390585346</v>
      </c>
      <c r="AB81">
        <f t="shared" si="136"/>
        <v>236.00565337027561</v>
      </c>
      <c r="AC81">
        <f t="shared" ref="AC81" si="160">AVERAGE(AB80:AB82)</f>
        <v>197.39667217247538</v>
      </c>
      <c r="AD81">
        <f t="shared" ref="AD81" si="161">STDEV(AB80:AB82)</f>
        <v>33.974981060136464</v>
      </c>
      <c r="AG81" s="1"/>
    </row>
    <row r="82" spans="5:33" ht="16" x14ac:dyDescent="0.2">
      <c r="P82">
        <v>139</v>
      </c>
      <c r="Q82" t="s">
        <v>195</v>
      </c>
      <c r="R82" t="s">
        <v>343</v>
      </c>
      <c r="S82" t="s">
        <v>11</v>
      </c>
      <c r="T82" s="3">
        <v>28.717769622802734</v>
      </c>
      <c r="V82" s="14" t="s">
        <v>176</v>
      </c>
      <c r="W82" s="3">
        <f t="shared" si="139"/>
        <v>18.930583953857422</v>
      </c>
      <c r="X82" s="2">
        <f t="shared" si="93"/>
        <v>4.3294540994751678</v>
      </c>
      <c r="Y82" s="2">
        <f t="shared" si="125"/>
        <v>21352.763970486118</v>
      </c>
      <c r="AB82">
        <f t="shared" si="136"/>
        <v>184.11789864190609</v>
      </c>
      <c r="AC82">
        <f t="shared" ref="AC82" si="162">AVERAGE(AB80:AB82)</f>
        <v>197.39667217247538</v>
      </c>
      <c r="AD82">
        <f t="shared" ref="AD82" si="163">STDEV(AB80:AB82)</f>
        <v>33.974981060136464</v>
      </c>
      <c r="AG82" s="1"/>
    </row>
    <row r="83" spans="5:33" ht="16" x14ac:dyDescent="0.2">
      <c r="P83">
        <v>163</v>
      </c>
      <c r="Q83" t="s">
        <v>204</v>
      </c>
      <c r="R83" t="s">
        <v>360</v>
      </c>
      <c r="S83" t="s">
        <v>11</v>
      </c>
      <c r="T83" s="3">
        <v>28.445016860961914</v>
      </c>
      <c r="V83" s="14" t="s">
        <v>177</v>
      </c>
      <c r="W83" s="3">
        <f t="shared" si="139"/>
        <v>19.347755432128906</v>
      </c>
      <c r="X83" s="2">
        <f t="shared" si="93"/>
        <v>4.1973542013524687</v>
      </c>
      <c r="Y83" s="2">
        <f t="shared" si="125"/>
        <v>15752.670950742324</v>
      </c>
      <c r="AB83">
        <f t="shared" si="136"/>
        <v>112.9222257125802</v>
      </c>
      <c r="AC83">
        <f t="shared" ref="AC83" si="164">AVERAGE(AB83:AB85)</f>
        <v>152.85579219060412</v>
      </c>
      <c r="AD83">
        <f t="shared" ref="AD83" si="165">STDEV(AB83:AB85)</f>
        <v>40.818760457968985</v>
      </c>
      <c r="AG83" s="1"/>
    </row>
    <row r="84" spans="5:33" ht="16" x14ac:dyDescent="0.2">
      <c r="P84">
        <v>186</v>
      </c>
      <c r="Q84" t="s">
        <v>371</v>
      </c>
      <c r="R84" t="s">
        <v>360</v>
      </c>
      <c r="S84" t="s">
        <v>11</v>
      </c>
      <c r="T84" s="3">
        <v>28.759822845458984</v>
      </c>
      <c r="V84" s="14" t="s">
        <v>177</v>
      </c>
      <c r="W84" s="3">
        <f t="shared" si="139"/>
        <v>18.894367218017578</v>
      </c>
      <c r="X84" s="2">
        <f t="shared" si="93"/>
        <v>4.3409223502160934</v>
      </c>
      <c r="Y84" s="2">
        <f t="shared" si="125"/>
        <v>21924.129073243665</v>
      </c>
      <c r="AB84">
        <f t="shared" si="136"/>
        <v>194.50560811842558</v>
      </c>
      <c r="AC84">
        <f t="shared" ref="AC84" si="166">AVERAGE(AB83:AB85)</f>
        <v>152.85579219060412</v>
      </c>
      <c r="AD84">
        <f t="shared" ref="AD84" si="167">STDEV(AB83:AB85)</f>
        <v>40.818760457968985</v>
      </c>
      <c r="AG84" s="1"/>
    </row>
    <row r="85" spans="5:33" ht="16" x14ac:dyDescent="0.2">
      <c r="P85">
        <v>187</v>
      </c>
      <c r="Q85" t="s">
        <v>211</v>
      </c>
      <c r="R85" t="s">
        <v>360</v>
      </c>
      <c r="S85" t="s">
        <v>11</v>
      </c>
      <c r="T85" s="3">
        <v>28.756603240966797</v>
      </c>
      <c r="V85" s="14" t="s">
        <v>177</v>
      </c>
      <c r="W85" s="3">
        <f t="shared" si="139"/>
        <v>19.237348556518555</v>
      </c>
      <c r="X85" s="2">
        <f t="shared" si="93"/>
        <v>4.2323152132620159</v>
      </c>
      <c r="Y85" s="2">
        <f t="shared" si="125"/>
        <v>17073.211222278747</v>
      </c>
      <c r="AB85">
        <f t="shared" si="136"/>
        <v>151.13954274080658</v>
      </c>
      <c r="AC85">
        <f t="shared" ref="AC85" si="168">AVERAGE(AB83:AB85)</f>
        <v>152.85579219060412</v>
      </c>
      <c r="AD85">
        <f t="shared" ref="AD85" si="169">STDEV(AB83:AB85)</f>
        <v>40.818760457968985</v>
      </c>
      <c r="AG85" s="1"/>
    </row>
    <row r="86" spans="5:33" ht="16" x14ac:dyDescent="0.2">
      <c r="P86">
        <v>211</v>
      </c>
      <c r="Q86" t="s">
        <v>220</v>
      </c>
      <c r="R86" t="s">
        <v>377</v>
      </c>
      <c r="S86" t="s">
        <v>11</v>
      </c>
      <c r="T86" s="3">
        <v>29.195613861083984</v>
      </c>
      <c r="V86" s="14" t="s">
        <v>299</v>
      </c>
      <c r="W86" s="3">
        <f>T230</f>
        <v>19.032482147216797</v>
      </c>
      <c r="X86" s="2">
        <f t="shared" si="93"/>
        <v>4.2971874138008879</v>
      </c>
      <c r="Y86" s="2">
        <f t="shared" si="125"/>
        <v>19823.823110258621</v>
      </c>
      <c r="AB86">
        <f t="shared" si="136"/>
        <v>236.24546486287934</v>
      </c>
      <c r="AC86">
        <f t="shared" ref="AC86" si="170">AVERAGE(AB86:AB88)</f>
        <v>203.54257198094811</v>
      </c>
      <c r="AD86">
        <f t="shared" ref="AD86" si="171">STDEV(AB86:AB88)</f>
        <v>52.259768419035382</v>
      </c>
      <c r="AG86" s="15"/>
    </row>
    <row r="87" spans="5:33" ht="16" x14ac:dyDescent="0.2">
      <c r="P87">
        <v>234</v>
      </c>
      <c r="Q87" t="s">
        <v>389</v>
      </c>
      <c r="R87" t="s">
        <v>377</v>
      </c>
      <c r="S87" t="s">
        <v>11</v>
      </c>
      <c r="T87" s="3">
        <v>28.744649887084961</v>
      </c>
      <c r="V87" s="14" t="s">
        <v>299</v>
      </c>
      <c r="W87" s="3">
        <f t="shared" ref="W87:W121" si="172">T231</f>
        <v>18.643775939941406</v>
      </c>
      <c r="X87" s="2">
        <f t="shared" si="93"/>
        <v>4.4202736098982252</v>
      </c>
      <c r="Y87" s="2">
        <f t="shared" si="125"/>
        <v>26319.256093278465</v>
      </c>
      <c r="AB87">
        <f t="shared" si="136"/>
        <v>231.1112119820184</v>
      </c>
      <c r="AC87">
        <f t="shared" ref="AC87" si="173">AVERAGE(AB86:AB88)</f>
        <v>203.54257198094811</v>
      </c>
      <c r="AD87">
        <f t="shared" ref="AD87" si="174">STDEV(AB86:AB88)</f>
        <v>52.259768419035382</v>
      </c>
      <c r="AG87" s="15"/>
    </row>
    <row r="88" spans="5:33" ht="16" x14ac:dyDescent="0.2">
      <c r="P88">
        <v>235</v>
      </c>
      <c r="Q88" t="s">
        <v>227</v>
      </c>
      <c r="R88" t="s">
        <v>377</v>
      </c>
      <c r="S88" t="s">
        <v>11</v>
      </c>
      <c r="T88" s="3">
        <v>28.681169509887695</v>
      </c>
      <c r="V88" s="14" t="s">
        <v>299</v>
      </c>
      <c r="W88" s="3">
        <f t="shared" si="172"/>
        <v>19.240615844726562</v>
      </c>
      <c r="X88" s="2">
        <f t="shared" si="93"/>
        <v>4.2312806064830397</v>
      </c>
      <c r="Y88" s="2">
        <f t="shared" si="125"/>
        <v>17032.586629471149</v>
      </c>
      <c r="AB88">
        <f t="shared" si="136"/>
        <v>143.27103909794658</v>
      </c>
      <c r="AC88">
        <f t="shared" ref="AC88" si="175">AVERAGE(AB86:AB88)</f>
        <v>203.54257198094811</v>
      </c>
      <c r="AD88">
        <f t="shared" ref="AD88" si="176">STDEV(AB86:AB88)</f>
        <v>52.259768419035382</v>
      </c>
      <c r="AG88" s="15"/>
    </row>
    <row r="89" spans="5:33" ht="16" x14ac:dyDescent="0.2">
      <c r="P89">
        <v>259</v>
      </c>
      <c r="Q89" t="s">
        <v>236</v>
      </c>
      <c r="R89" t="s">
        <v>395</v>
      </c>
      <c r="S89" t="s">
        <v>11</v>
      </c>
      <c r="T89" s="3">
        <v>28.45686149597168</v>
      </c>
      <c r="V89" s="14" t="s">
        <v>300</v>
      </c>
      <c r="W89" s="3">
        <f t="shared" si="172"/>
        <v>18.8267822265625</v>
      </c>
      <c r="X89" s="2">
        <f t="shared" si="93"/>
        <v>4.3623235508035156</v>
      </c>
      <c r="Y89" s="2">
        <f t="shared" si="125"/>
        <v>23031.570379013734</v>
      </c>
      <c r="AB89">
        <f t="shared" si="136"/>
        <v>166.43025947782783</v>
      </c>
      <c r="AC89">
        <f t="shared" ref="AC89" si="177">AVERAGE(AB89:AB91)</f>
        <v>162.84915611937791</v>
      </c>
      <c r="AD89">
        <f t="shared" ref="AD89" si="178">STDEV(AB89:AB91)</f>
        <v>5.7363220170345759</v>
      </c>
      <c r="AG89" s="15"/>
    </row>
    <row r="90" spans="5:33" ht="16" x14ac:dyDescent="0.2">
      <c r="F90" s="9"/>
      <c r="P90">
        <v>282</v>
      </c>
      <c r="Q90" t="s">
        <v>407</v>
      </c>
      <c r="R90" t="s">
        <v>395</v>
      </c>
      <c r="S90" t="s">
        <v>11</v>
      </c>
      <c r="T90" s="3">
        <v>27.934286117553711</v>
      </c>
      <c r="V90" s="14" t="s">
        <v>300</v>
      </c>
      <c r="W90" s="3">
        <f t="shared" si="172"/>
        <v>18.42814826965332</v>
      </c>
      <c r="X90" s="2">
        <f t="shared" si="93"/>
        <v>4.4885534294954663</v>
      </c>
      <c r="Y90" s="2">
        <f t="shared" si="125"/>
        <v>30800.192405179372</v>
      </c>
      <c r="AB90">
        <f t="shared" si="136"/>
        <v>156.23292683641793</v>
      </c>
      <c r="AC90">
        <f t="shared" ref="AC90" si="179">AVERAGE(AB89:AB91)</f>
        <v>162.84915611937791</v>
      </c>
      <c r="AD90">
        <f t="shared" ref="AD90" si="180">STDEV(AB89:AB91)</f>
        <v>5.7363220170345759</v>
      </c>
      <c r="AG90" s="15"/>
    </row>
    <row r="91" spans="5:33" ht="16" x14ac:dyDescent="0.2">
      <c r="P91">
        <v>283</v>
      </c>
      <c r="Q91" t="s">
        <v>243</v>
      </c>
      <c r="R91" t="s">
        <v>395</v>
      </c>
      <c r="S91" t="s">
        <v>11</v>
      </c>
      <c r="T91" s="3">
        <v>28.040260314941406</v>
      </c>
      <c r="V91" s="14" t="s">
        <v>300</v>
      </c>
      <c r="W91" s="3">
        <f t="shared" si="172"/>
        <v>18.444362640380859</v>
      </c>
      <c r="X91" s="2">
        <f t="shared" si="93"/>
        <v>4.4834190499110651</v>
      </c>
      <c r="Y91" s="2">
        <f>10^X91</f>
        <v>30438.205858247267</v>
      </c>
      <c r="AB91">
        <f t="shared" si="136"/>
        <v>165.88428204388794</v>
      </c>
      <c r="AC91">
        <f t="shared" ref="AC91" si="181">AVERAGE(AB89:AB91)</f>
        <v>162.84915611937791</v>
      </c>
      <c r="AD91">
        <f t="shared" ref="AD91" si="182">STDEV(AB89:AB91)</f>
        <v>5.7363220170345759</v>
      </c>
      <c r="AG91" s="15"/>
    </row>
    <row r="92" spans="5:33" ht="16" x14ac:dyDescent="0.2">
      <c r="E92" s="3"/>
      <c r="P92">
        <v>307</v>
      </c>
      <c r="Q92" t="s">
        <v>252</v>
      </c>
      <c r="R92" t="s">
        <v>413</v>
      </c>
      <c r="S92" t="s">
        <v>11</v>
      </c>
      <c r="T92" s="3">
        <v>28.357177734375</v>
      </c>
      <c r="V92" s="14" t="s">
        <v>301</v>
      </c>
      <c r="W92" s="3">
        <f t="shared" si="172"/>
        <v>18.697864532470703</v>
      </c>
      <c r="X92" s="2">
        <f t="shared" si="93"/>
        <v>4.403146126513394</v>
      </c>
      <c r="Y92" s="2">
        <f t="shared" ref="Y92:Y109" si="183">10^X92</f>
        <v>25301.491693229218</v>
      </c>
      <c r="AB92">
        <f t="shared" si="136"/>
        <v>170.89833718094576</v>
      </c>
      <c r="AC92">
        <f t="shared" ref="AC92" si="184">AVERAGE(AB92:AB94)</f>
        <v>127.60712945161394</v>
      </c>
      <c r="AD92">
        <f t="shared" ref="AD92" si="185">STDEV(AB92:AB94)</f>
        <v>39.221416005420316</v>
      </c>
      <c r="AG92" s="15"/>
    </row>
    <row r="93" spans="5:33" ht="16" x14ac:dyDescent="0.2">
      <c r="E93" s="3"/>
      <c r="P93">
        <v>330</v>
      </c>
      <c r="Q93" t="s">
        <v>425</v>
      </c>
      <c r="R93" t="s">
        <v>413</v>
      </c>
      <c r="S93" t="s">
        <v>11</v>
      </c>
      <c r="T93" s="3">
        <v>27.841543197631836</v>
      </c>
      <c r="V93" s="14" t="s">
        <v>301</v>
      </c>
      <c r="W93" s="3">
        <f t="shared" si="172"/>
        <v>18.732975006103516</v>
      </c>
      <c r="X93" s="2">
        <f t="shared" si="93"/>
        <v>4.3920281804612049</v>
      </c>
      <c r="Y93" s="2">
        <f t="shared" si="183"/>
        <v>24661.993585642944</v>
      </c>
      <c r="AB93">
        <f t="shared" si="136"/>
        <v>117.48207129763905</v>
      </c>
      <c r="AC93">
        <f t="shared" ref="AC93" si="186">AVERAGE(AB92:AB94)</f>
        <v>127.60712945161394</v>
      </c>
      <c r="AD93">
        <f t="shared" ref="AD93" si="187">STDEV(AB92:AB94)</f>
        <v>39.221416005420316</v>
      </c>
      <c r="AG93" s="15"/>
    </row>
    <row r="94" spans="5:33" ht="16" x14ac:dyDescent="0.2">
      <c r="E94" s="3"/>
      <c r="P94">
        <v>331</v>
      </c>
      <c r="Q94" t="s">
        <v>259</v>
      </c>
      <c r="R94" t="s">
        <v>413</v>
      </c>
      <c r="S94" t="s">
        <v>11</v>
      </c>
      <c r="T94" s="3">
        <v>27.848047256469727</v>
      </c>
      <c r="V94" s="14" t="s">
        <v>301</v>
      </c>
      <c r="W94" s="3">
        <f t="shared" si="172"/>
        <v>19.038429260253906</v>
      </c>
      <c r="X94" s="2">
        <f t="shared" si="93"/>
        <v>4.2953042241121269</v>
      </c>
      <c r="Y94" s="2">
        <f t="shared" si="183"/>
        <v>19738.049060497993</v>
      </c>
      <c r="AB94">
        <f t="shared" si="136"/>
        <v>94.440979876256989</v>
      </c>
      <c r="AC94">
        <f t="shared" ref="AC94" si="188">AVERAGE(AB92:AB94)</f>
        <v>127.60712945161394</v>
      </c>
      <c r="AD94">
        <f t="shared" ref="AD94" si="189">STDEV(AB92:AB94)</f>
        <v>39.221416005420316</v>
      </c>
      <c r="AG94" s="15"/>
    </row>
    <row r="95" spans="5:33" ht="16" x14ac:dyDescent="0.2">
      <c r="E95" s="3"/>
      <c r="P95">
        <v>355</v>
      </c>
      <c r="Q95" t="s">
        <v>268</v>
      </c>
      <c r="R95" t="s">
        <v>431</v>
      </c>
      <c r="S95" t="s">
        <v>11</v>
      </c>
      <c r="T95" s="3">
        <v>27.990716934204102</v>
      </c>
      <c r="V95" s="14" t="s">
        <v>302</v>
      </c>
      <c r="W95" s="3">
        <f t="shared" si="172"/>
        <v>18.786571502685547</v>
      </c>
      <c r="X95" s="2">
        <f t="shared" si="93"/>
        <v>4.3750565222655018</v>
      </c>
      <c r="Y95" s="2">
        <f t="shared" si="183"/>
        <v>23716.823536927397</v>
      </c>
      <c r="AB95">
        <f t="shared" si="136"/>
        <v>124.98905495362528</v>
      </c>
      <c r="AC95">
        <f t="shared" ref="AC95" si="190">AVERAGE(AB95:AB97)</f>
        <v>142.79675336066182</v>
      </c>
      <c r="AD95">
        <f t="shared" ref="AD95" si="191">STDEV(AB95:AB97)</f>
        <v>58.389448715450676</v>
      </c>
      <c r="AG95" s="15"/>
    </row>
    <row r="96" spans="5:33" ht="16" x14ac:dyDescent="0.2">
      <c r="E96" s="3"/>
      <c r="P96">
        <v>378</v>
      </c>
      <c r="Q96" t="s">
        <v>442</v>
      </c>
      <c r="R96" t="s">
        <v>431</v>
      </c>
      <c r="S96" t="s">
        <v>11</v>
      </c>
      <c r="T96" s="3">
        <v>28.060089111328125</v>
      </c>
      <c r="V96" s="14" t="s">
        <v>302</v>
      </c>
      <c r="W96" s="3">
        <f t="shared" si="172"/>
        <v>18.152370452880859</v>
      </c>
      <c r="X96" s="2">
        <f t="shared" si="93"/>
        <v>4.5758801605823756</v>
      </c>
      <c r="Y96" s="2">
        <f t="shared" si="183"/>
        <v>37659.986550600937</v>
      </c>
      <c r="AB96">
        <f t="shared" si="136"/>
        <v>208.01660499135232</v>
      </c>
      <c r="AC96">
        <f t="shared" ref="AC96" si="192">AVERAGE(AB95:AB97)</f>
        <v>142.79675336066182</v>
      </c>
      <c r="AD96">
        <f t="shared" ref="AD96" si="193">STDEV(AB95:AB97)</f>
        <v>58.389448715450676</v>
      </c>
      <c r="AG96" s="15"/>
    </row>
    <row r="97" spans="5:33" ht="16" x14ac:dyDescent="0.2">
      <c r="E97" s="3"/>
      <c r="P97">
        <v>379</v>
      </c>
      <c r="Q97" t="s">
        <v>275</v>
      </c>
      <c r="R97" t="s">
        <v>431</v>
      </c>
      <c r="S97" t="s">
        <v>11</v>
      </c>
      <c r="T97" s="3">
        <v>27.240453720092773</v>
      </c>
      <c r="V97" s="14" t="s">
        <v>302</v>
      </c>
      <c r="W97" s="3">
        <f t="shared" si="172"/>
        <v>18.460479736328125</v>
      </c>
      <c r="X97" s="2">
        <f t="shared" si="93"/>
        <v>4.4783154729803281</v>
      </c>
      <c r="Y97" s="2">
        <f t="shared" si="183"/>
        <v>30082.607199082438</v>
      </c>
      <c r="AB97">
        <f t="shared" si="136"/>
        <v>95.384600137007908</v>
      </c>
      <c r="AC97">
        <f t="shared" ref="AC97" si="194">AVERAGE(AB95:AB97)</f>
        <v>142.79675336066182</v>
      </c>
      <c r="AD97">
        <f t="shared" ref="AD97" si="195">STDEV(AB95:AB97)</f>
        <v>58.389448715450676</v>
      </c>
      <c r="AG97" s="15"/>
    </row>
    <row r="98" spans="5:33" ht="16" x14ac:dyDescent="0.2">
      <c r="E98" s="3"/>
      <c r="P98">
        <v>20</v>
      </c>
      <c r="Q98" t="s">
        <v>163</v>
      </c>
      <c r="R98" t="s">
        <v>311</v>
      </c>
      <c r="S98" t="s">
        <v>11</v>
      </c>
      <c r="T98" s="3">
        <v>27.411575317382812</v>
      </c>
      <c r="V98" s="14" t="s">
        <v>303</v>
      </c>
      <c r="W98" s="3">
        <f t="shared" si="172"/>
        <v>18.396032333374023</v>
      </c>
      <c r="X98" s="2">
        <f t="shared" si="93"/>
        <v>4.49872313699366</v>
      </c>
      <c r="Y98" s="2">
        <f t="shared" si="183"/>
        <v>31529.939469076438</v>
      </c>
      <c r="AB98">
        <f t="shared" ref="AB98:AB109" si="196">Y98/Y244</f>
        <v>112.25684925659262</v>
      </c>
      <c r="AC98">
        <f t="shared" ref="AC98" si="197">AVERAGE(AB98:AB100)</f>
        <v>123.57031249889833</v>
      </c>
      <c r="AD98">
        <f t="shared" ref="AD98" si="198">STDEV(AB98:AB100)</f>
        <v>29.074762162801203</v>
      </c>
      <c r="AG98" s="1"/>
    </row>
    <row r="99" spans="5:33" ht="16" x14ac:dyDescent="0.2">
      <c r="E99" s="3"/>
      <c r="P99">
        <v>21</v>
      </c>
      <c r="Q99" t="s">
        <v>164</v>
      </c>
      <c r="R99" t="s">
        <v>311</v>
      </c>
      <c r="S99" t="s">
        <v>11</v>
      </c>
      <c r="T99" s="3">
        <v>27.673860549926758</v>
      </c>
      <c r="V99" s="14" t="s">
        <v>303</v>
      </c>
      <c r="W99" s="3">
        <f t="shared" si="172"/>
        <v>18.773027420043945</v>
      </c>
      <c r="X99" s="2">
        <f t="shared" si="93"/>
        <v>4.3793453388081245</v>
      </c>
      <c r="Y99" s="2">
        <f t="shared" si="183"/>
        <v>23952.196109075576</v>
      </c>
      <c r="AB99">
        <f t="shared" si="196"/>
        <v>101.85285998751111</v>
      </c>
      <c r="AC99">
        <f t="shared" ref="AC99" si="199">AVERAGE(AB98:AB100)</f>
        <v>123.57031249889833</v>
      </c>
      <c r="AD99">
        <f t="shared" ref="AD99" si="200">STDEV(AB98:AB100)</f>
        <v>29.074762162801203</v>
      </c>
      <c r="AG99" s="1"/>
    </row>
    <row r="100" spans="5:33" ht="16" x14ac:dyDescent="0.2">
      <c r="E100" s="3"/>
      <c r="P100">
        <v>44</v>
      </c>
      <c r="Q100" t="s">
        <v>321</v>
      </c>
      <c r="R100" t="s">
        <v>311</v>
      </c>
      <c r="S100" t="s">
        <v>11</v>
      </c>
      <c r="T100" s="3">
        <v>28.264469146728516</v>
      </c>
      <c r="V100" s="14" t="s">
        <v>303</v>
      </c>
      <c r="W100" s="3">
        <f t="shared" si="172"/>
        <v>18.731582641601562</v>
      </c>
      <c r="X100" s="2">
        <f t="shared" si="93"/>
        <v>4.392469081190133</v>
      </c>
      <c r="Y100" s="2">
        <f t="shared" si="183"/>
        <v>24687.043437106804</v>
      </c>
      <c r="AB100">
        <f t="shared" si="196"/>
        <v>156.60122825259126</v>
      </c>
      <c r="AC100">
        <f t="shared" ref="AC100" si="201">AVERAGE(AB98:AB100)</f>
        <v>123.57031249889833</v>
      </c>
      <c r="AD100">
        <f t="shared" ref="AD100" si="202">STDEV(AB98:AB100)</f>
        <v>29.074762162801203</v>
      </c>
      <c r="AG100" s="1"/>
    </row>
    <row r="101" spans="5:33" ht="16" x14ac:dyDescent="0.2">
      <c r="P101">
        <v>68</v>
      </c>
      <c r="Q101" t="s">
        <v>173</v>
      </c>
      <c r="R101" t="s">
        <v>327</v>
      </c>
      <c r="S101" t="s">
        <v>11</v>
      </c>
      <c r="T101" s="3">
        <v>28.210906982421875</v>
      </c>
      <c r="V101" s="14" t="s">
        <v>304</v>
      </c>
      <c r="W101" s="3">
        <f t="shared" si="172"/>
        <v>18.456666946411133</v>
      </c>
      <c r="X101" s="2">
        <f t="shared" si="93"/>
        <v>4.4795228162092684</v>
      </c>
      <c r="Y101" s="2">
        <f t="shared" si="183"/>
        <v>30166.353517484888</v>
      </c>
      <c r="AB101">
        <f t="shared" si="196"/>
        <v>184.54243549104385</v>
      </c>
      <c r="AC101">
        <f t="shared" ref="AC101" si="203">AVERAGE(AB101:AB103)</f>
        <v>185.81168194235943</v>
      </c>
      <c r="AD101">
        <f t="shared" ref="AD101" si="204">STDEV(AB101:AB103)</f>
        <v>35.616079863345497</v>
      </c>
      <c r="AG101" s="1"/>
    </row>
    <row r="102" spans="5:33" ht="16" x14ac:dyDescent="0.2">
      <c r="P102">
        <v>69</v>
      </c>
      <c r="Q102" t="s">
        <v>174</v>
      </c>
      <c r="R102" t="s">
        <v>327</v>
      </c>
      <c r="S102" t="s">
        <v>11</v>
      </c>
      <c r="T102" s="3">
        <v>28.449344635009766</v>
      </c>
      <c r="V102" s="14" t="s">
        <v>304</v>
      </c>
      <c r="W102" s="3">
        <f t="shared" si="172"/>
        <v>18.954631805419922</v>
      </c>
      <c r="X102" s="2">
        <f t="shared" si="93"/>
        <v>4.3218392003103485</v>
      </c>
      <c r="Y102" s="2">
        <f t="shared" si="183"/>
        <v>20981.628845561081</v>
      </c>
      <c r="AB102">
        <f t="shared" si="196"/>
        <v>150.84719134594903</v>
      </c>
      <c r="AC102">
        <f t="shared" ref="AC102" si="205">AVERAGE(AB101:AB103)</f>
        <v>185.81168194235943</v>
      </c>
      <c r="AD102">
        <f t="shared" ref="AD102" si="206">STDEV(AB101:AB103)</f>
        <v>35.616079863345497</v>
      </c>
      <c r="AG102" s="1"/>
    </row>
    <row r="103" spans="5:33" ht="16" x14ac:dyDescent="0.2">
      <c r="P103">
        <v>92</v>
      </c>
      <c r="Q103" t="s">
        <v>338</v>
      </c>
      <c r="R103" t="s">
        <v>327</v>
      </c>
      <c r="S103" t="s">
        <v>11</v>
      </c>
      <c r="T103" s="3">
        <v>28.913900375366211</v>
      </c>
      <c r="V103" s="14" t="s">
        <v>304</v>
      </c>
      <c r="W103" s="3">
        <f t="shared" si="172"/>
        <v>18.855854034423828</v>
      </c>
      <c r="X103" s="2">
        <f t="shared" si="93"/>
        <v>4.353117785172949</v>
      </c>
      <c r="Y103" s="2">
        <f t="shared" si="183"/>
        <v>22548.506681463135</v>
      </c>
      <c r="AB103">
        <f t="shared" si="196"/>
        <v>222.04541899008547</v>
      </c>
      <c r="AC103">
        <f t="shared" ref="AC103" si="207">AVERAGE(AB101:AB103)</f>
        <v>185.81168194235943</v>
      </c>
      <c r="AD103">
        <f t="shared" ref="AD103" si="208">STDEV(AB101:AB103)</f>
        <v>35.616079863345497</v>
      </c>
      <c r="AG103" s="1"/>
    </row>
    <row r="104" spans="5:33" ht="16" x14ac:dyDescent="0.2">
      <c r="P104">
        <v>116</v>
      </c>
      <c r="Q104" t="s">
        <v>189</v>
      </c>
      <c r="R104" t="s">
        <v>344</v>
      </c>
      <c r="S104" t="s">
        <v>11</v>
      </c>
      <c r="T104" s="3">
        <v>28.287858963012695</v>
      </c>
      <c r="V104" s="14" t="s">
        <v>305</v>
      </c>
      <c r="W104" s="3">
        <f t="shared" si="172"/>
        <v>18.612491607666016</v>
      </c>
      <c r="X104" s="2">
        <f t="shared" si="93"/>
        <v>4.4301799849062657</v>
      </c>
      <c r="Y104" s="2">
        <f t="shared" si="183"/>
        <v>26926.504893798141</v>
      </c>
      <c r="AB104">
        <f t="shared" si="196"/>
        <v>173.53417713313431</v>
      </c>
      <c r="AC104">
        <f t="shared" ref="AC104" si="209">AVERAGE(AB104:AB106)</f>
        <v>162.50259486012098</v>
      </c>
      <c r="AD104">
        <f t="shared" ref="AD104" si="210">STDEV(AB104:AB106)</f>
        <v>59.802298104231909</v>
      </c>
      <c r="AG104" s="1"/>
    </row>
    <row r="105" spans="5:33" ht="16" x14ac:dyDescent="0.2">
      <c r="P105">
        <v>117</v>
      </c>
      <c r="Q105" t="s">
        <v>190</v>
      </c>
      <c r="R105" t="s">
        <v>344</v>
      </c>
      <c r="S105" t="s">
        <v>11</v>
      </c>
      <c r="T105" s="3">
        <v>28.749746322631836</v>
      </c>
      <c r="V105" s="14" t="s">
        <v>305</v>
      </c>
      <c r="W105" s="3">
        <f t="shared" si="172"/>
        <v>18.741117477416992</v>
      </c>
      <c r="X105" s="2">
        <f t="shared" si="93"/>
        <v>4.3894498171573808</v>
      </c>
      <c r="Y105" s="2">
        <f t="shared" si="183"/>
        <v>24516.01154278282</v>
      </c>
      <c r="AB105">
        <f t="shared" si="196"/>
        <v>216.02105651775682</v>
      </c>
      <c r="AC105">
        <f t="shared" ref="AC105" si="211">AVERAGE(AB104:AB106)</f>
        <v>162.50259486012098</v>
      </c>
      <c r="AD105">
        <f t="shared" ref="AD105" si="212">STDEV(AB104:AB106)</f>
        <v>59.802298104231909</v>
      </c>
      <c r="AG105" s="1"/>
    </row>
    <row r="106" spans="5:33" ht="16" x14ac:dyDescent="0.2">
      <c r="P106">
        <v>140</v>
      </c>
      <c r="Q106" t="s">
        <v>355</v>
      </c>
      <c r="R106" t="s">
        <v>344</v>
      </c>
      <c r="S106" t="s">
        <v>11</v>
      </c>
      <c r="T106" s="3">
        <v>27.964805603027344</v>
      </c>
      <c r="V106" s="14" t="s">
        <v>305</v>
      </c>
      <c r="W106" s="3">
        <f t="shared" si="172"/>
        <v>19.096799850463867</v>
      </c>
      <c r="X106" s="2">
        <f t="shared" si="93"/>
        <v>4.2768208199924427</v>
      </c>
      <c r="Y106" s="2">
        <f t="shared" si="183"/>
        <v>18915.630418213561</v>
      </c>
      <c r="AB106">
        <f t="shared" si="196"/>
        <v>97.952550929471755</v>
      </c>
      <c r="AC106">
        <f t="shared" ref="AC106" si="213">AVERAGE(AB104:AB106)</f>
        <v>162.50259486012098</v>
      </c>
      <c r="AD106">
        <f t="shared" ref="AD106" si="214">STDEV(AB104:AB106)</f>
        <v>59.802298104231909</v>
      </c>
      <c r="AG106" s="1"/>
    </row>
    <row r="107" spans="5:33" ht="16" x14ac:dyDescent="0.2">
      <c r="P107">
        <v>164</v>
      </c>
      <c r="Q107" t="s">
        <v>205</v>
      </c>
      <c r="R107" t="s">
        <v>361</v>
      </c>
      <c r="S107" t="s">
        <v>11</v>
      </c>
      <c r="T107" s="3">
        <v>28.003303527832031</v>
      </c>
      <c r="V107" s="14" t="s">
        <v>306</v>
      </c>
      <c r="W107" s="3">
        <f t="shared" si="172"/>
        <v>18.913341522216797</v>
      </c>
      <c r="X107" s="2">
        <f t="shared" si="93"/>
        <v>4.334914020830654</v>
      </c>
      <c r="Y107" s="2">
        <f t="shared" si="183"/>
        <v>21622.904033050025</v>
      </c>
      <c r="AB107">
        <f t="shared" si="196"/>
        <v>114.92941721285872</v>
      </c>
      <c r="AC107">
        <f t="shared" ref="AC107" si="215">AVERAGE(AB107:AB109)</f>
        <v>102.02461184942733</v>
      </c>
      <c r="AD107">
        <f t="shared" ref="AD107" si="216">STDEV(AB107:AB109)</f>
        <v>13.884955485515924</v>
      </c>
      <c r="AG107" s="1"/>
    </row>
    <row r="108" spans="5:33" ht="16" x14ac:dyDescent="0.2">
      <c r="P108">
        <v>165</v>
      </c>
      <c r="Q108" t="s">
        <v>206</v>
      </c>
      <c r="R108" t="s">
        <v>361</v>
      </c>
      <c r="S108" t="s">
        <v>11</v>
      </c>
      <c r="T108" s="3">
        <v>28.132623672485352</v>
      </c>
      <c r="V108" s="14" t="s">
        <v>306</v>
      </c>
      <c r="W108" s="3">
        <f t="shared" si="172"/>
        <v>19.410057067871094</v>
      </c>
      <c r="X108" s="2">
        <f t="shared" si="93"/>
        <v>4.1776260076405665</v>
      </c>
      <c r="Y108" s="2">
        <f t="shared" si="183"/>
        <v>15053.1021114219</v>
      </c>
      <c r="AB108">
        <f t="shared" si="196"/>
        <v>87.332580066003132</v>
      </c>
      <c r="AC108">
        <f>AVERAGE(AB107:AB109)</f>
        <v>102.02461184942733</v>
      </c>
      <c r="AD108">
        <f t="shared" ref="AD108" si="217">STDEV(AB107:AB109)</f>
        <v>13.884955485515924</v>
      </c>
      <c r="AG108" s="1"/>
    </row>
    <row r="109" spans="5:33" ht="16" x14ac:dyDescent="0.2">
      <c r="P109">
        <v>188</v>
      </c>
      <c r="Q109" t="s">
        <v>372</v>
      </c>
      <c r="R109" t="s">
        <v>361</v>
      </c>
      <c r="S109" t="s">
        <v>11</v>
      </c>
      <c r="T109" s="3">
        <v>27.996610641479492</v>
      </c>
      <c r="V109" s="14" t="s">
        <v>306</v>
      </c>
      <c r="W109" s="3">
        <f t="shared" si="172"/>
        <v>19.046659469604492</v>
      </c>
      <c r="X109" s="2">
        <f t="shared" si="93"/>
        <v>4.292698078022644</v>
      </c>
      <c r="Y109" s="2">
        <f t="shared" si="183"/>
        <v>19619.958210617337</v>
      </c>
      <c r="AB109">
        <f t="shared" si="196"/>
        <v>103.81183826942014</v>
      </c>
      <c r="AC109">
        <f t="shared" ref="AC109" si="218">AVERAGE(AB107:AB109)</f>
        <v>102.02461184942733</v>
      </c>
      <c r="AD109">
        <f t="shared" ref="AD109" si="219">STDEV(AB107:AB109)</f>
        <v>13.884955485515924</v>
      </c>
      <c r="AG109" s="1"/>
    </row>
    <row r="110" spans="5:33" ht="16" x14ac:dyDescent="0.2">
      <c r="P110">
        <v>212</v>
      </c>
      <c r="Q110" t="s">
        <v>221</v>
      </c>
      <c r="R110" t="s">
        <v>378</v>
      </c>
      <c r="S110" t="s">
        <v>11</v>
      </c>
      <c r="T110" s="3">
        <v>27.967844009399414</v>
      </c>
      <c r="V110" s="14" t="s">
        <v>277</v>
      </c>
      <c r="W110" s="3">
        <f t="shared" si="172"/>
        <v>18.761878967285156</v>
      </c>
      <c r="X110" s="2">
        <f t="shared" ref="X110:X145" si="220">((W110-$I$52)/$I$51)</f>
        <v>4.3828755645075512</v>
      </c>
      <c r="Y110" s="2">
        <f t="shared" ref="Y110:Y145" si="221">10^X110</f>
        <v>24147.688477514897</v>
      </c>
      <c r="AB110">
        <f t="shared" ref="AB110:AB112" si="222">Y110/Y256</f>
        <v>125.3037566465796</v>
      </c>
      <c r="AC110">
        <f>AVERAGE(AB110:AB112)</f>
        <v>103.20483608454036</v>
      </c>
      <c r="AD110">
        <f>STDEV(AB110:AB112)</f>
        <v>33.485651849729514</v>
      </c>
      <c r="AG110" s="1"/>
    </row>
    <row r="111" spans="5:33" ht="16" x14ac:dyDescent="0.2">
      <c r="P111">
        <v>213</v>
      </c>
      <c r="Q111" t="s">
        <v>222</v>
      </c>
      <c r="R111" t="s">
        <v>378</v>
      </c>
      <c r="S111" t="s">
        <v>11</v>
      </c>
      <c r="T111" s="3">
        <v>28.026420593261719</v>
      </c>
      <c r="V111" s="14" t="s">
        <v>277</v>
      </c>
      <c r="W111" s="3">
        <f t="shared" si="172"/>
        <v>18.879800796508789</v>
      </c>
      <c r="X111" s="2">
        <f t="shared" si="220"/>
        <v>4.3455348966089975</v>
      </c>
      <c r="Y111" s="2">
        <f t="shared" si="221"/>
        <v>22158.221358122686</v>
      </c>
      <c r="AB111">
        <f t="shared" si="222"/>
        <v>119.63295142976192</v>
      </c>
      <c r="AC111">
        <f>AVERAGE(AB110:AB112)</f>
        <v>103.20483608454036</v>
      </c>
      <c r="AD111">
        <f>STDEV(AB110:AB112)</f>
        <v>33.485651849729514</v>
      </c>
      <c r="AG111" s="1"/>
    </row>
    <row r="112" spans="5:33" ht="16" x14ac:dyDescent="0.2">
      <c r="P112">
        <v>236</v>
      </c>
      <c r="Q112" t="s">
        <v>390</v>
      </c>
      <c r="R112" t="s">
        <v>378</v>
      </c>
      <c r="S112" t="s">
        <v>11</v>
      </c>
      <c r="T112" s="3">
        <v>27.141458511352539</v>
      </c>
      <c r="V112" s="14" t="s">
        <v>277</v>
      </c>
      <c r="W112" s="3">
        <f t="shared" si="172"/>
        <v>18.901363372802734</v>
      </c>
      <c r="X112" s="2">
        <f t="shared" si="220"/>
        <v>4.3387069750466329</v>
      </c>
      <c r="Y112" s="2">
        <f t="shared" si="221"/>
        <v>21812.576881931913</v>
      </c>
      <c r="AB112">
        <f t="shared" si="222"/>
        <v>64.677800177279565</v>
      </c>
      <c r="AC112">
        <f>AVERAGE(AB110:AB112)</f>
        <v>103.20483608454036</v>
      </c>
      <c r="AD112">
        <f>STDEV(AB110:AB112)</f>
        <v>33.485651849729514</v>
      </c>
      <c r="AG112" s="1"/>
    </row>
    <row r="113" spans="16:33" ht="16" x14ac:dyDescent="0.2">
      <c r="P113">
        <v>260</v>
      </c>
      <c r="Q113" t="s">
        <v>237</v>
      </c>
      <c r="R113" t="s">
        <v>396</v>
      </c>
      <c r="S113" t="s">
        <v>11</v>
      </c>
      <c r="T113" s="3">
        <v>28.353988647460938</v>
      </c>
      <c r="V113" s="14" t="s">
        <v>278</v>
      </c>
      <c r="W113" s="3">
        <f t="shared" si="172"/>
        <v>18.934358596801758</v>
      </c>
      <c r="X113" s="2">
        <f t="shared" si="220"/>
        <v>4.3282588357182536</v>
      </c>
      <c r="Y113" s="2">
        <f t="shared" si="221"/>
        <v>21294.077763063153</v>
      </c>
      <c r="AB113">
        <f>Y113/Y259</f>
        <v>143.52006908347832</v>
      </c>
      <c r="AC113">
        <f t="shared" ref="AC113" si="223">AVERAGE(AB113:AB115)</f>
        <v>155.41725389137838</v>
      </c>
      <c r="AD113">
        <f t="shared" ref="AD113" si="224">STDEV(AB113:AB115)</f>
        <v>23.502975892792033</v>
      </c>
      <c r="AG113" s="1"/>
    </row>
    <row r="114" spans="16:33" ht="16" x14ac:dyDescent="0.2">
      <c r="P114">
        <v>261</v>
      </c>
      <c r="Q114" t="s">
        <v>238</v>
      </c>
      <c r="R114" t="s">
        <v>396</v>
      </c>
      <c r="S114" t="s">
        <v>11</v>
      </c>
      <c r="T114" s="3">
        <v>28.635288238525391</v>
      </c>
      <c r="V114" s="14" t="s">
        <v>278</v>
      </c>
      <c r="W114" s="3">
        <f t="shared" si="172"/>
        <v>18.866157531738281</v>
      </c>
      <c r="X114" s="2">
        <f t="shared" si="220"/>
        <v>4.3498551197788853</v>
      </c>
      <c r="Y114" s="2">
        <f t="shared" si="221"/>
        <v>22379.744279093913</v>
      </c>
      <c r="AB114">
        <f>Y114/Y260</f>
        <v>182.49006512235641</v>
      </c>
      <c r="AC114">
        <f>AVERAGE(AB113:AB115)</f>
        <v>155.41725389137838</v>
      </c>
      <c r="AD114">
        <f t="shared" ref="AD114" si="225">STDEV(AB113:AB115)</f>
        <v>23.502975892792033</v>
      </c>
      <c r="AG114" s="1"/>
    </row>
    <row r="115" spans="16:33" ht="16" x14ac:dyDescent="0.2">
      <c r="P115">
        <v>284</v>
      </c>
      <c r="Q115" t="s">
        <v>408</v>
      </c>
      <c r="R115" t="s">
        <v>396</v>
      </c>
      <c r="S115" t="s">
        <v>11</v>
      </c>
      <c r="T115" s="3">
        <v>27.964494705200195</v>
      </c>
      <c r="V115" s="14" t="s">
        <v>278</v>
      </c>
      <c r="W115" s="3">
        <f t="shared" si="172"/>
        <v>18.604301452636719</v>
      </c>
      <c r="X115" s="2">
        <f t="shared" si="220"/>
        <v>4.4327734475501215</v>
      </c>
      <c r="Y115" s="2">
        <f t="shared" si="221"/>
        <v>27087.78212060198</v>
      </c>
      <c r="AB115">
        <f>Y115/Y261</f>
        <v>140.24162746830041</v>
      </c>
      <c r="AC115">
        <f t="shared" ref="AC115" si="226">AVERAGE(AB113:AB115)</f>
        <v>155.41725389137838</v>
      </c>
      <c r="AD115">
        <f t="shared" ref="AD115" si="227">STDEV(AB113:AB115)</f>
        <v>23.502975892792033</v>
      </c>
      <c r="AG115" s="1"/>
    </row>
    <row r="116" spans="16:33" ht="16" x14ac:dyDescent="0.2">
      <c r="P116">
        <v>308</v>
      </c>
      <c r="Q116" t="s">
        <v>253</v>
      </c>
      <c r="R116" t="s">
        <v>414</v>
      </c>
      <c r="S116" t="s">
        <v>11</v>
      </c>
      <c r="T116" s="3">
        <v>28.278097152709961</v>
      </c>
      <c r="V116" s="14" t="s">
        <v>279</v>
      </c>
      <c r="W116" s="3">
        <f t="shared" si="172"/>
        <v>19.109565734863281</v>
      </c>
      <c r="X116" s="2">
        <f t="shared" si="220"/>
        <v>4.2727784246791387</v>
      </c>
      <c r="Y116" s="2">
        <f t="shared" si="221"/>
        <v>18740.3813730068</v>
      </c>
      <c r="AB116">
        <f t="shared" ref="AB116:AB145" si="228">Y116/Y262</f>
        <v>119.98100868997169</v>
      </c>
      <c r="AC116">
        <f t="shared" ref="AC116" si="229">AVERAGE(AB116:AB118)</f>
        <v>145.63632799903382</v>
      </c>
      <c r="AD116">
        <f t="shared" ref="AD116" si="230">STDEV(AB116:AB118)</f>
        <v>23.751152691784203</v>
      </c>
      <c r="AG116" s="1"/>
    </row>
    <row r="117" spans="16:33" ht="16" x14ac:dyDescent="0.2">
      <c r="P117">
        <v>309</v>
      </c>
      <c r="Q117" t="s">
        <v>254</v>
      </c>
      <c r="R117" t="s">
        <v>414</v>
      </c>
      <c r="S117" t="s">
        <v>11</v>
      </c>
      <c r="T117" s="3">
        <v>28.637710571289062</v>
      </c>
      <c r="V117" s="14" t="s">
        <v>279</v>
      </c>
      <c r="W117" s="3">
        <f>T261</f>
        <v>19.13667106628418</v>
      </c>
      <c r="X117" s="2">
        <f t="shared" si="220"/>
        <v>4.2641953558314825</v>
      </c>
      <c r="Y117" s="2">
        <f t="shared" si="221"/>
        <v>18373.646471483029</v>
      </c>
      <c r="AB117">
        <f t="shared" si="228"/>
        <v>150.06930495848962</v>
      </c>
      <c r="AC117">
        <f t="shared" ref="AC117" si="231">AVERAGE(AB116:AB118)</f>
        <v>145.63632799903382</v>
      </c>
      <c r="AD117">
        <f t="shared" ref="AD117" si="232">STDEV(AB116:AB118)</f>
        <v>23.751152691784203</v>
      </c>
      <c r="AG117" s="1"/>
    </row>
    <row r="118" spans="16:33" ht="16" x14ac:dyDescent="0.2">
      <c r="P118">
        <v>332</v>
      </c>
      <c r="Q118" t="s">
        <v>426</v>
      </c>
      <c r="R118" t="s">
        <v>414</v>
      </c>
      <c r="S118" t="s">
        <v>11</v>
      </c>
      <c r="T118" s="3">
        <v>28.803205490112305</v>
      </c>
      <c r="V118" s="14" t="s">
        <v>279</v>
      </c>
      <c r="W118" s="3">
        <f t="shared" si="172"/>
        <v>19.144929885864258</v>
      </c>
      <c r="X118" s="2">
        <f t="shared" si="220"/>
        <v>4.2615801501379806</v>
      </c>
      <c r="Y118" s="2">
        <f t="shared" si="221"/>
        <v>18263.33772461885</v>
      </c>
      <c r="AB118">
        <f t="shared" si="228"/>
        <v>166.85867034864015</v>
      </c>
      <c r="AC118">
        <f t="shared" ref="AC118" si="233">AVERAGE(AB116:AB118)</f>
        <v>145.63632799903382</v>
      </c>
      <c r="AD118">
        <f t="shared" ref="AD118" si="234">STDEV(AB116:AB118)</f>
        <v>23.751152691784203</v>
      </c>
      <c r="AG118" s="1"/>
    </row>
    <row r="119" spans="16:33" ht="16" x14ac:dyDescent="0.2">
      <c r="P119">
        <v>356</v>
      </c>
      <c r="Q119" t="s">
        <v>269</v>
      </c>
      <c r="R119" t="s">
        <v>432</v>
      </c>
      <c r="S119" t="s">
        <v>11</v>
      </c>
      <c r="T119" s="3">
        <v>28.710933685302734</v>
      </c>
      <c r="V119" s="14" t="s">
        <v>280</v>
      </c>
      <c r="W119" s="3">
        <f t="shared" si="172"/>
        <v>18.993497848510742</v>
      </c>
      <c r="X119" s="2">
        <f t="shared" si="220"/>
        <v>4.3095320302372579</v>
      </c>
      <c r="Y119" s="2">
        <f t="shared" si="221"/>
        <v>20395.390748550402</v>
      </c>
      <c r="AB119">
        <f t="shared" si="228"/>
        <v>175.05055368217742</v>
      </c>
      <c r="AC119">
        <f t="shared" ref="AC119" si="235">AVERAGE(AB119:AB121)</f>
        <v>189.22668653495521</v>
      </c>
      <c r="AD119">
        <f t="shared" ref="AD119" si="236">STDEV(AB119:AB121)</f>
        <v>48.532822798841366</v>
      </c>
      <c r="AG119" s="1"/>
    </row>
    <row r="120" spans="16:33" ht="16" x14ac:dyDescent="0.2">
      <c r="P120">
        <v>357</v>
      </c>
      <c r="Q120" t="s">
        <v>270</v>
      </c>
      <c r="R120" t="s">
        <v>432</v>
      </c>
      <c r="S120" t="s">
        <v>11</v>
      </c>
      <c r="T120" s="3">
        <v>28.629995346069336</v>
      </c>
      <c r="V120" s="14" t="s">
        <v>280</v>
      </c>
      <c r="W120" s="3">
        <f t="shared" si="172"/>
        <v>19.13599967956543</v>
      </c>
      <c r="X120" s="2">
        <f t="shared" si="220"/>
        <v>4.2644079545391298</v>
      </c>
      <c r="Y120" s="2">
        <f t="shared" si="221"/>
        <v>18382.64306230142</v>
      </c>
      <c r="AB120">
        <f t="shared" si="228"/>
        <v>149.36038328365555</v>
      </c>
      <c r="AC120">
        <f t="shared" ref="AC120" si="237">AVERAGE(AB119:AB121)</f>
        <v>189.22668653495521</v>
      </c>
      <c r="AD120">
        <f t="shared" ref="AD120" si="238">STDEV(AB119:AB121)</f>
        <v>48.532822798841366</v>
      </c>
      <c r="AG120" s="1"/>
    </row>
    <row r="121" spans="16:33" ht="16" x14ac:dyDescent="0.2">
      <c r="P121">
        <v>380</v>
      </c>
      <c r="Q121" t="s">
        <v>443</v>
      </c>
      <c r="R121" t="s">
        <v>432</v>
      </c>
      <c r="S121" t="s">
        <v>11</v>
      </c>
      <c r="T121" s="3">
        <v>29.373376846313477</v>
      </c>
      <c r="V121" s="14" t="s">
        <v>280</v>
      </c>
      <c r="W121" s="3">
        <f t="shared" si="172"/>
        <v>19.157402038574219</v>
      </c>
      <c r="X121" s="2">
        <f t="shared" si="220"/>
        <v>4.2576307667592728</v>
      </c>
      <c r="Y121" s="2">
        <f t="shared" si="221"/>
        <v>18098.007621098961</v>
      </c>
      <c r="AB121">
        <f t="shared" si="228"/>
        <v>243.26912263903262</v>
      </c>
      <c r="AC121">
        <f t="shared" ref="AC121" si="239">AVERAGE(AB119:AB121)</f>
        <v>189.22668653495521</v>
      </c>
      <c r="AD121">
        <f t="shared" ref="AD121" si="240">STDEV(AB119:AB121)</f>
        <v>48.532822798841366</v>
      </c>
      <c r="AG121" s="1"/>
    </row>
    <row r="122" spans="16:33" ht="16" x14ac:dyDescent="0.2">
      <c r="P122">
        <v>22</v>
      </c>
      <c r="Q122" t="s">
        <v>165</v>
      </c>
      <c r="R122" t="s">
        <v>312</v>
      </c>
      <c r="S122" t="s">
        <v>11</v>
      </c>
      <c r="T122" s="3">
        <v>27.915531158447266</v>
      </c>
      <c r="V122" s="14" t="s">
        <v>281</v>
      </c>
      <c r="W122" s="3">
        <f>T266</f>
        <v>19.038864135742188</v>
      </c>
      <c r="X122" s="2">
        <f t="shared" si="220"/>
        <v>4.2951665181310368</v>
      </c>
      <c r="Y122" s="2">
        <f t="shared" si="221"/>
        <v>19731.791517170612</v>
      </c>
      <c r="AB122">
        <f t="shared" si="228"/>
        <v>98.825681401818471</v>
      </c>
      <c r="AC122">
        <f t="shared" ref="AC122" si="241">AVERAGE(AB122:AB124)</f>
        <v>143.09629476074983</v>
      </c>
      <c r="AD122">
        <f t="shared" ref="AD122" si="242">STDEV(AB122:AB124)</f>
        <v>68.922752669584767</v>
      </c>
      <c r="AG122" s="1"/>
    </row>
    <row r="123" spans="16:33" ht="16" x14ac:dyDescent="0.2">
      <c r="P123">
        <v>45</v>
      </c>
      <c r="Q123" t="s">
        <v>168</v>
      </c>
      <c r="R123" t="s">
        <v>312</v>
      </c>
      <c r="S123" t="s">
        <v>11</v>
      </c>
      <c r="T123" s="3">
        <v>28.718534469604492</v>
      </c>
      <c r="V123" s="14" t="s">
        <v>281</v>
      </c>
      <c r="W123" s="3">
        <f t="shared" ref="W123:W145" si="243">T267</f>
        <v>18.671558380126953</v>
      </c>
      <c r="X123" s="2">
        <f t="shared" si="220"/>
        <v>4.4114761304221179</v>
      </c>
      <c r="Y123" s="2">
        <f t="shared" si="221"/>
        <v>25791.4720612866</v>
      </c>
      <c r="AB123">
        <f t="shared" si="228"/>
        <v>222.50664338843904</v>
      </c>
      <c r="AC123">
        <f t="shared" ref="AC123" si="244">AVERAGE(AB122:AB124)</f>
        <v>143.09629476074983</v>
      </c>
      <c r="AD123">
        <f t="shared" ref="AD123" si="245">STDEV(AB122:AB124)</f>
        <v>68.922752669584767</v>
      </c>
      <c r="AG123" s="1"/>
    </row>
    <row r="124" spans="16:33" ht="16" x14ac:dyDescent="0.2">
      <c r="P124">
        <v>46</v>
      </c>
      <c r="Q124" t="s">
        <v>322</v>
      </c>
      <c r="R124" t="s">
        <v>312</v>
      </c>
      <c r="S124" t="s">
        <v>11</v>
      </c>
      <c r="T124" s="3">
        <v>28.404972076416016</v>
      </c>
      <c r="V124" s="14" t="s">
        <v>281</v>
      </c>
      <c r="W124" s="3">
        <f t="shared" si="243"/>
        <v>19.37224006652832</v>
      </c>
      <c r="X124" s="2">
        <f t="shared" si="220"/>
        <v>4.1896009922329585</v>
      </c>
      <c r="Y124" s="2">
        <f t="shared" si="221"/>
        <v>15473.94298149862</v>
      </c>
      <c r="AB124">
        <f t="shared" si="228"/>
        <v>107.95655949199198</v>
      </c>
      <c r="AC124">
        <f t="shared" ref="AC124" si="246">AVERAGE(AB122:AB124)</f>
        <v>143.09629476074983</v>
      </c>
      <c r="AD124">
        <f t="shared" ref="AD124" si="247">STDEV(AB122:AB124)</f>
        <v>68.922752669584767</v>
      </c>
      <c r="AG124" s="1"/>
    </row>
    <row r="125" spans="16:33" ht="16" x14ac:dyDescent="0.2">
      <c r="P125">
        <v>70</v>
      </c>
      <c r="Q125" t="s">
        <v>175</v>
      </c>
      <c r="R125" t="s">
        <v>328</v>
      </c>
      <c r="S125" t="s">
        <v>11</v>
      </c>
      <c r="T125" s="3">
        <v>28.564537048339844</v>
      </c>
      <c r="V125" s="14" t="s">
        <v>282</v>
      </c>
      <c r="W125" s="3">
        <f t="shared" si="243"/>
        <v>19.500713348388672</v>
      </c>
      <c r="X125" s="2">
        <f t="shared" si="220"/>
        <v>4.1489191423721756</v>
      </c>
      <c r="Y125" s="2">
        <f t="shared" si="221"/>
        <v>14090.2643924692</v>
      </c>
      <c r="AB125">
        <f t="shared" si="228"/>
        <v>109.52047007369447</v>
      </c>
      <c r="AC125">
        <f t="shared" ref="AC125" si="248">AVERAGE(AB125:AB127)</f>
        <v>184.48538495523817</v>
      </c>
      <c r="AD125">
        <f t="shared" ref="AD125" si="249">STDEV(AB125:AB127)</f>
        <v>64.949221039310274</v>
      </c>
      <c r="AG125" s="1"/>
    </row>
    <row r="126" spans="16:33" ht="16" x14ac:dyDescent="0.2">
      <c r="P126">
        <v>93</v>
      </c>
      <c r="Q126" t="s">
        <v>180</v>
      </c>
      <c r="R126" t="s">
        <v>328</v>
      </c>
      <c r="S126" t="s">
        <v>11</v>
      </c>
      <c r="T126" s="3">
        <v>28.51789665222168</v>
      </c>
      <c r="V126" s="14" t="s">
        <v>282</v>
      </c>
      <c r="W126" s="3">
        <f t="shared" si="243"/>
        <v>18.500307083129883</v>
      </c>
      <c r="X126" s="2">
        <f t="shared" si="220"/>
        <v>4.4657039002121977</v>
      </c>
      <c r="Y126" s="2">
        <f t="shared" si="221"/>
        <v>29221.593849808069</v>
      </c>
      <c r="AB126">
        <f t="shared" si="228"/>
        <v>220.07114362831743</v>
      </c>
      <c r="AC126">
        <f t="shared" ref="AC126" si="250">AVERAGE(AB125:AB127)</f>
        <v>184.48538495523817</v>
      </c>
      <c r="AD126">
        <f t="shared" ref="AD126" si="251">STDEV(AB125:AB127)</f>
        <v>64.949221039310274</v>
      </c>
      <c r="AG126" s="1"/>
    </row>
    <row r="127" spans="16:33" ht="16" x14ac:dyDescent="0.2">
      <c r="P127">
        <v>94</v>
      </c>
      <c r="Q127" t="s">
        <v>339</v>
      </c>
      <c r="R127" t="s">
        <v>328</v>
      </c>
      <c r="S127" t="s">
        <v>11</v>
      </c>
      <c r="T127" s="3">
        <v>28.259500503540039</v>
      </c>
      <c r="V127" s="14" t="s">
        <v>282</v>
      </c>
      <c r="W127" s="3">
        <f t="shared" si="243"/>
        <v>18.23687744140625</v>
      </c>
      <c r="X127" s="2">
        <f t="shared" si="220"/>
        <v>4.5491205062044813</v>
      </c>
      <c r="Y127" s="2">
        <f t="shared" si="221"/>
        <v>35409.558040421492</v>
      </c>
      <c r="AB127">
        <f t="shared" si="228"/>
        <v>223.86454116370263</v>
      </c>
      <c r="AC127">
        <f t="shared" ref="AC127" si="252">AVERAGE(AB125:AB127)</f>
        <v>184.48538495523817</v>
      </c>
      <c r="AD127">
        <f t="shared" ref="AD127" si="253">STDEV(AB125:AB127)</f>
        <v>64.949221039310274</v>
      </c>
      <c r="AG127" s="1"/>
    </row>
    <row r="128" spans="16:33" ht="16" x14ac:dyDescent="0.2">
      <c r="P128">
        <v>118</v>
      </c>
      <c r="Q128" t="s">
        <v>191</v>
      </c>
      <c r="R128" t="s">
        <v>345</v>
      </c>
      <c r="S128" t="s">
        <v>11</v>
      </c>
      <c r="T128" s="3">
        <v>28.783050537109375</v>
      </c>
      <c r="V128" s="14" t="s">
        <v>277</v>
      </c>
      <c r="W128" s="3">
        <f t="shared" si="243"/>
        <v>19.778375625610352</v>
      </c>
      <c r="X128" s="2">
        <f t="shared" si="220"/>
        <v>4.0609956853672102</v>
      </c>
      <c r="Y128" s="2">
        <f t="shared" si="221"/>
        <v>11507.889560190017</v>
      </c>
      <c r="AB128">
        <f t="shared" si="228"/>
        <v>103.71384495559248</v>
      </c>
      <c r="AC128">
        <f t="shared" ref="AC128" si="254">AVERAGE(AB128:AB130)</f>
        <v>132.33054269200031</v>
      </c>
      <c r="AD128">
        <f t="shared" ref="AD128" si="255">STDEV(AB128:AB130)</f>
        <v>52.358593889943492</v>
      </c>
      <c r="AG128" s="1"/>
    </row>
    <row r="129" spans="16:33" ht="16" x14ac:dyDescent="0.2">
      <c r="P129">
        <v>141</v>
      </c>
      <c r="Q129" t="s">
        <v>196</v>
      </c>
      <c r="R129" t="s">
        <v>345</v>
      </c>
      <c r="S129" t="s">
        <v>11</v>
      </c>
      <c r="T129" s="3">
        <v>28.443111419677734</v>
      </c>
      <c r="V129" s="14" t="s">
        <v>277</v>
      </c>
      <c r="W129" s="3">
        <f t="shared" si="243"/>
        <v>18.612573623657227</v>
      </c>
      <c r="X129" s="2">
        <f t="shared" si="220"/>
        <v>4.4301540140414106</v>
      </c>
      <c r="Y129" s="2">
        <f t="shared" si="221"/>
        <v>26924.894733549918</v>
      </c>
      <c r="AB129">
        <f t="shared" si="228"/>
        <v>192.7608582586152</v>
      </c>
      <c r="AC129">
        <f t="shared" ref="AC129" si="256">AVERAGE(AB128:AB130)</f>
        <v>132.33054269200031</v>
      </c>
      <c r="AD129">
        <f t="shared" ref="AD129" si="257">STDEV(AB128:AB130)</f>
        <v>52.358593889943492</v>
      </c>
      <c r="AG129" s="1"/>
    </row>
    <row r="130" spans="16:33" ht="16" x14ac:dyDescent="0.2">
      <c r="P130">
        <v>142</v>
      </c>
      <c r="Q130" t="s">
        <v>356</v>
      </c>
      <c r="R130" t="s">
        <v>345</v>
      </c>
      <c r="S130" t="s">
        <v>11</v>
      </c>
      <c r="T130" s="3">
        <v>28.601890563964844</v>
      </c>
      <c r="V130" s="14" t="s">
        <v>277</v>
      </c>
      <c r="W130" s="3">
        <f t="shared" si="243"/>
        <v>19.653060913085938</v>
      </c>
      <c r="X130" s="2">
        <f t="shared" si="220"/>
        <v>4.1006773549442892</v>
      </c>
      <c r="Y130" s="2">
        <f t="shared" si="221"/>
        <v>12608.904487183581</v>
      </c>
      <c r="AB130">
        <f t="shared" si="228"/>
        <v>100.51692486179321</v>
      </c>
      <c r="AC130">
        <f t="shared" ref="AC130" si="258">AVERAGE(AB128:AB130)</f>
        <v>132.33054269200031</v>
      </c>
      <c r="AD130">
        <f t="shared" ref="AD130" si="259">STDEV(AB128:AB130)</f>
        <v>52.358593889943492</v>
      </c>
      <c r="AG130" s="1"/>
    </row>
    <row r="131" spans="16:33" ht="16" x14ac:dyDescent="0.2">
      <c r="P131">
        <v>166</v>
      </c>
      <c r="Q131" t="s">
        <v>207</v>
      </c>
      <c r="R131" t="s">
        <v>362</v>
      </c>
      <c r="S131" t="s">
        <v>11</v>
      </c>
      <c r="T131" s="3">
        <v>27.201631546020508</v>
      </c>
      <c r="V131" s="14" t="s">
        <v>278</v>
      </c>
      <c r="W131" s="3">
        <f t="shared" si="243"/>
        <v>18.203018188476562</v>
      </c>
      <c r="X131" s="2">
        <f t="shared" si="220"/>
        <v>4.5598422455742362</v>
      </c>
      <c r="Y131" s="2">
        <f t="shared" si="221"/>
        <v>36294.61931625563</v>
      </c>
      <c r="AB131">
        <f t="shared" si="228"/>
        <v>112.09530452851432</v>
      </c>
      <c r="AC131">
        <f t="shared" ref="AC131" si="260">AVERAGE(AB131:AB133)</f>
        <v>147.27917304380767</v>
      </c>
      <c r="AD131">
        <f t="shared" ref="AD131" si="261">STDEV(AB131:AB133)</f>
        <v>75.037509373608515</v>
      </c>
      <c r="AG131" s="1"/>
    </row>
    <row r="132" spans="16:33" ht="16" x14ac:dyDescent="0.2">
      <c r="P132">
        <v>189</v>
      </c>
      <c r="Q132" t="s">
        <v>212</v>
      </c>
      <c r="R132" t="s">
        <v>362</v>
      </c>
      <c r="S132" t="s">
        <v>11</v>
      </c>
      <c r="T132" s="3">
        <v>28.216964721679688</v>
      </c>
      <c r="V132" s="14" t="s">
        <v>278</v>
      </c>
      <c r="W132" s="3">
        <f t="shared" si="243"/>
        <v>18.13990592956543</v>
      </c>
      <c r="X132" s="2">
        <f t="shared" si="220"/>
        <v>4.5798271280666789</v>
      </c>
      <c r="Y132" s="2">
        <f t="shared" si="221"/>
        <v>38003.809115866643</v>
      </c>
      <c r="AB132">
        <f t="shared" si="228"/>
        <v>233.44369191234887</v>
      </c>
      <c r="AC132">
        <f t="shared" ref="AC132" si="262">AVERAGE(AB131:AB133)</f>
        <v>147.27917304380767</v>
      </c>
      <c r="AD132">
        <f t="shared" ref="AD132" si="263">STDEV(AB131:AB133)</f>
        <v>75.037509373608515</v>
      </c>
      <c r="AG132" s="1"/>
    </row>
    <row r="133" spans="16:33" ht="16" x14ac:dyDescent="0.2">
      <c r="P133">
        <v>190</v>
      </c>
      <c r="Q133" t="s">
        <v>373</v>
      </c>
      <c r="R133" t="s">
        <v>362</v>
      </c>
      <c r="S133" t="s">
        <v>11</v>
      </c>
      <c r="T133" s="3">
        <v>27.232183456420898</v>
      </c>
      <c r="V133" s="14" t="s">
        <v>278</v>
      </c>
      <c r="W133" s="3">
        <f t="shared" si="243"/>
        <v>18.439720153808594</v>
      </c>
      <c r="X133" s="2">
        <f t="shared" si="220"/>
        <v>4.4848891216565576</v>
      </c>
      <c r="Y133" s="2">
        <f t="shared" si="221"/>
        <v>30541.412705722771</v>
      </c>
      <c r="AB133">
        <f t="shared" si="228"/>
        <v>96.298522690559835</v>
      </c>
      <c r="AC133">
        <f t="shared" ref="AC133" si="264">AVERAGE(AB131:AB133)</f>
        <v>147.27917304380767</v>
      </c>
      <c r="AD133">
        <f t="shared" ref="AD133" si="265">STDEV(AB131:AB133)</f>
        <v>75.037509373608515</v>
      </c>
      <c r="AG133" s="1"/>
    </row>
    <row r="134" spans="16:33" ht="16" x14ac:dyDescent="0.2">
      <c r="P134">
        <v>214</v>
      </c>
      <c r="Q134" t="s">
        <v>223</v>
      </c>
      <c r="R134" t="s">
        <v>379</v>
      </c>
      <c r="S134" t="s">
        <v>11</v>
      </c>
      <c r="T134" s="3">
        <v>28.048084259033203</v>
      </c>
      <c r="V134" s="14" t="s">
        <v>283</v>
      </c>
      <c r="W134" s="3">
        <f t="shared" si="243"/>
        <v>18.543743133544922</v>
      </c>
      <c r="X134" s="2">
        <f t="shared" si="220"/>
        <v>4.4519496093904625</v>
      </c>
      <c r="Y134" s="2">
        <f t="shared" si="221"/>
        <v>28310.634922204878</v>
      </c>
      <c r="AB134">
        <f t="shared" si="228"/>
        <v>155.10893703425444</v>
      </c>
      <c r="AC134">
        <f t="shared" ref="AC134" si="266">AVERAGE(AB134:AB136)</f>
        <v>209.1755840125924</v>
      </c>
      <c r="AD134">
        <f t="shared" ref="AD134" si="267">STDEV(AB134:AB136)</f>
        <v>73.661763663502128</v>
      </c>
      <c r="AG134" s="15"/>
    </row>
    <row r="135" spans="16:33" ht="16" x14ac:dyDescent="0.2">
      <c r="P135">
        <v>237</v>
      </c>
      <c r="Q135" t="s">
        <v>228</v>
      </c>
      <c r="R135" t="s">
        <v>379</v>
      </c>
      <c r="S135" t="s">
        <v>11</v>
      </c>
      <c r="T135" s="3">
        <v>28.616701126098633</v>
      </c>
      <c r="V135" s="14" t="s">
        <v>283</v>
      </c>
      <c r="W135" s="3">
        <f t="shared" si="243"/>
        <v>18.199172973632812</v>
      </c>
      <c r="X135" s="2">
        <f t="shared" si="220"/>
        <v>4.5610598563543983</v>
      </c>
      <c r="Y135" s="2">
        <f t="shared" si="221"/>
        <v>36396.51959368254</v>
      </c>
      <c r="AB135">
        <f t="shared" si="228"/>
        <v>293.07413140361081</v>
      </c>
      <c r="AC135">
        <f t="shared" ref="AC135" si="268">AVERAGE(AB134:AB136)</f>
        <v>209.1755840125924</v>
      </c>
      <c r="AD135">
        <f t="shared" ref="AD135" si="269">STDEV(AB134:AB136)</f>
        <v>73.661763663502128</v>
      </c>
      <c r="AG135" s="15"/>
    </row>
    <row r="136" spans="16:33" ht="16" x14ac:dyDescent="0.2">
      <c r="P136">
        <v>238</v>
      </c>
      <c r="Q136" t="s">
        <v>391</v>
      </c>
      <c r="R136" t="s">
        <v>379</v>
      </c>
      <c r="S136" t="s">
        <v>11</v>
      </c>
      <c r="T136" s="3">
        <v>27.758766174316406</v>
      </c>
      <c r="V136" s="14" t="s">
        <v>283</v>
      </c>
      <c r="W136" s="3">
        <f t="shared" si="243"/>
        <v>18.075923919677734</v>
      </c>
      <c r="X136" s="2">
        <f t="shared" si="220"/>
        <v>4.6000874225213009</v>
      </c>
      <c r="Y136" s="2">
        <f t="shared" si="221"/>
        <v>39818.731671519257</v>
      </c>
      <c r="AB136">
        <f t="shared" si="228"/>
        <v>179.343683599912</v>
      </c>
      <c r="AC136">
        <f t="shared" ref="AC136" si="270">AVERAGE(AB134:AB136)</f>
        <v>209.1755840125924</v>
      </c>
      <c r="AD136">
        <f t="shared" ref="AD136" si="271">STDEV(AB134:AB136)</f>
        <v>73.661763663502128</v>
      </c>
      <c r="AG136" s="15"/>
    </row>
    <row r="137" spans="16:33" ht="16" x14ac:dyDescent="0.2">
      <c r="P137">
        <v>262</v>
      </c>
      <c r="Q137" t="s">
        <v>239</v>
      </c>
      <c r="R137" t="s">
        <v>397</v>
      </c>
      <c r="S137" t="s">
        <v>11</v>
      </c>
      <c r="T137" s="3">
        <v>28.63792610168457</v>
      </c>
      <c r="V137" s="14" t="s">
        <v>284</v>
      </c>
      <c r="W137" s="3">
        <f t="shared" si="243"/>
        <v>19.337577819824219</v>
      </c>
      <c r="X137" s="2">
        <f t="shared" si="220"/>
        <v>4.2005770044888484</v>
      </c>
      <c r="Y137" s="2">
        <f t="shared" si="221"/>
        <v>15870.002840558082</v>
      </c>
      <c r="AB137">
        <f t="shared" si="228"/>
        <v>129.63936865381794</v>
      </c>
      <c r="AC137">
        <f t="shared" ref="AC137" si="272">AVERAGE(AB137:AB139)</f>
        <v>136.23742211394313</v>
      </c>
      <c r="AD137">
        <f t="shared" ref="AD137" si="273">STDEV(AB137:AB139)</f>
        <v>24.187558765654572</v>
      </c>
      <c r="AG137" s="15"/>
    </row>
    <row r="138" spans="16:33" ht="16" x14ac:dyDescent="0.2">
      <c r="P138">
        <v>285</v>
      </c>
      <c r="Q138" t="s">
        <v>244</v>
      </c>
      <c r="R138" t="s">
        <v>397</v>
      </c>
      <c r="S138" t="s">
        <v>11</v>
      </c>
      <c r="T138" s="3">
        <v>28.456825256347656</v>
      </c>
      <c r="V138" s="14" t="s">
        <v>284</v>
      </c>
      <c r="W138" s="3">
        <f t="shared" si="243"/>
        <v>18.85498046875</v>
      </c>
      <c r="X138" s="2">
        <f t="shared" si="220"/>
        <v>4.353394405082331</v>
      </c>
      <c r="Y138" s="2">
        <f t="shared" si="221"/>
        <v>22562.873322010888</v>
      </c>
      <c r="AB138">
        <f t="shared" si="228"/>
        <v>163.03936923584195</v>
      </c>
      <c r="AC138">
        <f t="shared" ref="AC138" si="274">AVERAGE(AB137:AB139)</f>
        <v>136.23742211394313</v>
      </c>
      <c r="AD138">
        <f t="shared" ref="AD138" si="275">STDEV(AB137:AB139)</f>
        <v>24.187558765654572</v>
      </c>
      <c r="AG138" s="15"/>
    </row>
    <row r="139" spans="16:33" ht="16" x14ac:dyDescent="0.2">
      <c r="P139">
        <v>286</v>
      </c>
      <c r="Q139" t="s">
        <v>409</v>
      </c>
      <c r="R139" t="s">
        <v>397</v>
      </c>
      <c r="S139" t="s">
        <v>11</v>
      </c>
      <c r="T139" s="3">
        <v>28.119516372680664</v>
      </c>
      <c r="V139" s="14" t="s">
        <v>284</v>
      </c>
      <c r="W139" s="3">
        <f t="shared" si="243"/>
        <v>19.008163452148438</v>
      </c>
      <c r="X139" s="2">
        <f t="shared" si="220"/>
        <v>4.3048880772170879</v>
      </c>
      <c r="Y139" s="2">
        <f t="shared" si="221"/>
        <v>20178.462740106617</v>
      </c>
      <c r="AB139">
        <f t="shared" si="228"/>
        <v>116.03352845216951</v>
      </c>
      <c r="AC139">
        <f t="shared" ref="AC139" si="276">AVERAGE(AB137:AB139)</f>
        <v>136.23742211394313</v>
      </c>
      <c r="AD139">
        <f t="shared" ref="AD139" si="277">STDEV(AB137:AB139)</f>
        <v>24.187558765654572</v>
      </c>
      <c r="AG139" s="15"/>
    </row>
    <row r="140" spans="16:33" ht="16" x14ac:dyDescent="0.2">
      <c r="P140">
        <v>310</v>
      </c>
      <c r="Q140" t="s">
        <v>255</v>
      </c>
      <c r="R140" t="s">
        <v>415</v>
      </c>
      <c r="S140" t="s">
        <v>11</v>
      </c>
      <c r="T140" s="3">
        <v>29.135471343994141</v>
      </c>
      <c r="V140" s="14" t="s">
        <v>285</v>
      </c>
      <c r="W140" s="3">
        <f t="shared" si="243"/>
        <v>19.754491806030273</v>
      </c>
      <c r="X140" s="2">
        <f t="shared" si="220"/>
        <v>4.0685586428023202</v>
      </c>
      <c r="Y140" s="2">
        <f t="shared" si="221"/>
        <v>11710.047124612074</v>
      </c>
      <c r="AB140">
        <f t="shared" si="228"/>
        <v>133.98209801375603</v>
      </c>
      <c r="AC140">
        <f t="shared" ref="AC140" si="278">AVERAGE(AB140:AB142)</f>
        <v>146.69314829950019</v>
      </c>
      <c r="AD140">
        <f t="shared" ref="AD140" si="279">STDEV(AB140:AB142)</f>
        <v>20.771072207971446</v>
      </c>
      <c r="AG140" s="15"/>
    </row>
    <row r="141" spans="16:33" ht="16" x14ac:dyDescent="0.2">
      <c r="P141">
        <v>333</v>
      </c>
      <c r="Q141" t="s">
        <v>260</v>
      </c>
      <c r="R141" t="s">
        <v>415</v>
      </c>
      <c r="S141" t="s">
        <v>11</v>
      </c>
      <c r="T141" s="3">
        <v>28.934741973876953</v>
      </c>
      <c r="V141" s="14" t="s">
        <v>285</v>
      </c>
      <c r="W141" s="3">
        <f t="shared" si="243"/>
        <v>19.236179351806641</v>
      </c>
      <c r="X141" s="2">
        <f t="shared" si="220"/>
        <v>4.2326854490795949</v>
      </c>
      <c r="Y141" s="2">
        <f t="shared" si="221"/>
        <v>17087.77233166009</v>
      </c>
      <c r="AB141">
        <f t="shared" si="228"/>
        <v>170.66285355794173</v>
      </c>
      <c r="AC141">
        <f t="shared" ref="AC141" si="280">AVERAGE(AB140:AB142)</f>
        <v>146.69314829950019</v>
      </c>
      <c r="AD141">
        <f t="shared" ref="AD141" si="281">STDEV(AB140:AB142)</f>
        <v>20.771072207971446</v>
      </c>
      <c r="AG141" s="15"/>
    </row>
    <row r="142" spans="16:33" ht="16" x14ac:dyDescent="0.2">
      <c r="P142">
        <v>334</v>
      </c>
      <c r="Q142" t="s">
        <v>427</v>
      </c>
      <c r="R142" t="s">
        <v>415</v>
      </c>
      <c r="S142" t="s">
        <v>11</v>
      </c>
      <c r="T142" s="3">
        <v>28.802799224853516</v>
      </c>
      <c r="V142" s="14" t="s">
        <v>285</v>
      </c>
      <c r="W142" s="3">
        <f t="shared" si="243"/>
        <v>19.430728912353516</v>
      </c>
      <c r="X142" s="2">
        <f t="shared" si="220"/>
        <v>4.1710801417499956</v>
      </c>
      <c r="Y142" s="2">
        <f t="shared" si="221"/>
        <v>14827.916841938613</v>
      </c>
      <c r="AB142">
        <f t="shared" si="228"/>
        <v>135.43449332680282</v>
      </c>
      <c r="AC142">
        <f t="shared" ref="AC142" si="282">AVERAGE(AB140:AB142)</f>
        <v>146.69314829950019</v>
      </c>
      <c r="AD142">
        <f t="shared" ref="AD142" si="283">STDEV(AB140:AB142)</f>
        <v>20.771072207971446</v>
      </c>
      <c r="AG142" s="15"/>
    </row>
    <row r="143" spans="16:33" ht="16" x14ac:dyDescent="0.2">
      <c r="P143">
        <v>358</v>
      </c>
      <c r="Q143" t="s">
        <v>271</v>
      </c>
      <c r="R143" t="s">
        <v>433</v>
      </c>
      <c r="S143" t="s">
        <v>11</v>
      </c>
      <c r="T143" s="3">
        <v>29.353290557861328</v>
      </c>
      <c r="V143" s="14" t="s">
        <v>286</v>
      </c>
      <c r="W143" s="3">
        <f t="shared" si="243"/>
        <v>18.955780029296875</v>
      </c>
      <c r="X143" s="2">
        <f t="shared" si="220"/>
        <v>4.3214756082023831</v>
      </c>
      <c r="Y143" s="2">
        <f t="shared" si="221"/>
        <v>20964.07033983327</v>
      </c>
      <c r="AB143">
        <f t="shared" si="228"/>
        <v>277.98697386426727</v>
      </c>
      <c r="AC143">
        <f t="shared" ref="AC143" si="284">AVERAGE(AB143:AB145)</f>
        <v>187.46641170611727</v>
      </c>
      <c r="AD143">
        <f t="shared" ref="AD143" si="285">STDEV(AB143:AB145)</f>
        <v>85.385518258642733</v>
      </c>
      <c r="AG143" s="15"/>
    </row>
    <row r="144" spans="16:33" ht="16" x14ac:dyDescent="0.2">
      <c r="P144">
        <v>381</v>
      </c>
      <c r="Q144" t="s">
        <v>276</v>
      </c>
      <c r="R144" t="s">
        <v>433</v>
      </c>
      <c r="S144" t="s">
        <v>11</v>
      </c>
      <c r="T144" s="3">
        <v>28.835239410400391</v>
      </c>
      <c r="V144" s="14" t="s">
        <v>286</v>
      </c>
      <c r="W144" s="3">
        <f t="shared" si="243"/>
        <v>19.101163864135742</v>
      </c>
      <c r="X144" s="2">
        <f t="shared" si="220"/>
        <v>4.2754389283927354</v>
      </c>
      <c r="Y144" s="2">
        <f t="shared" si="221"/>
        <v>18855.537994205486</v>
      </c>
      <c r="AB144">
        <f t="shared" si="228"/>
        <v>176.04704666408816</v>
      </c>
      <c r="AC144">
        <f>AVERAGE(AB143:AB145)</f>
        <v>187.46641170611727</v>
      </c>
      <c r="AD144">
        <f t="shared" ref="AD144" si="286">STDEV(AB143:AB145)</f>
        <v>85.385518258642733</v>
      </c>
      <c r="AG144" s="15"/>
    </row>
    <row r="145" spans="16:33" ht="16" x14ac:dyDescent="0.2">
      <c r="P145">
        <v>382</v>
      </c>
      <c r="Q145" t="s">
        <v>444</v>
      </c>
      <c r="R145" t="s">
        <v>433</v>
      </c>
      <c r="S145" t="s">
        <v>11</v>
      </c>
      <c r="T145" s="3">
        <v>28.57182502746582</v>
      </c>
      <c r="V145" s="14" t="s">
        <v>286</v>
      </c>
      <c r="W145" s="3">
        <f t="shared" si="243"/>
        <v>19.522026062011719</v>
      </c>
      <c r="X145" s="2">
        <f t="shared" si="220"/>
        <v>4.1421703413515782</v>
      </c>
      <c r="Y145" s="2">
        <f t="shared" si="221"/>
        <v>13872.998564941967</v>
      </c>
      <c r="AB145">
        <f t="shared" si="228"/>
        <v>108.36521458999638</v>
      </c>
      <c r="AC145">
        <f t="shared" ref="AC145" si="287">AVERAGE(AB143:AB145)</f>
        <v>187.46641170611727</v>
      </c>
      <c r="AD145">
        <f t="shared" ref="AD145" si="288">STDEV(AB143:AB145)</f>
        <v>85.385518258642733</v>
      </c>
      <c r="AG145" s="15"/>
    </row>
    <row r="146" spans="16:33" x14ac:dyDescent="0.2">
      <c r="P146">
        <v>4</v>
      </c>
      <c r="Q146" t="s">
        <v>9</v>
      </c>
      <c r="R146" t="s">
        <v>307</v>
      </c>
      <c r="S146" t="s">
        <v>7</v>
      </c>
      <c r="T146" s="3">
        <v>19.930681228637695</v>
      </c>
    </row>
    <row r="147" spans="16:33" ht="16" thickBot="1" x14ac:dyDescent="0.25">
      <c r="P147">
        <v>5</v>
      </c>
      <c r="Q147" t="s">
        <v>10</v>
      </c>
      <c r="R147" t="s">
        <v>307</v>
      </c>
      <c r="S147" t="s">
        <v>7</v>
      </c>
      <c r="T147" s="3">
        <v>19.932548522949219</v>
      </c>
      <c r="V147" t="s">
        <v>3</v>
      </c>
      <c r="W147" s="5" t="s">
        <v>106</v>
      </c>
      <c r="X147" s="5" t="s">
        <v>113</v>
      </c>
      <c r="Y147" s="5" t="s">
        <v>114</v>
      </c>
    </row>
    <row r="148" spans="16:33" x14ac:dyDescent="0.2">
      <c r="P148">
        <v>28</v>
      </c>
      <c r="Q148" t="s">
        <v>313</v>
      </c>
      <c r="R148" t="s">
        <v>307</v>
      </c>
      <c r="S148" t="s">
        <v>7</v>
      </c>
      <c r="T148" s="3">
        <v>19.851211547851562</v>
      </c>
      <c r="V148" t="s">
        <v>154</v>
      </c>
      <c r="W148" s="3">
        <f>T2</f>
        <v>28.029460906982422</v>
      </c>
      <c r="X148" s="2">
        <f t="shared" ref="X148:X156" si="289">((W148-$J$25)/$J$24)</f>
        <v>2.2667899220685785</v>
      </c>
      <c r="Y148" s="2">
        <f>10^X148</f>
        <v>184.83743028016539</v>
      </c>
    </row>
    <row r="149" spans="16:33" x14ac:dyDescent="0.2">
      <c r="P149">
        <v>52</v>
      </c>
      <c r="Q149" t="s">
        <v>27</v>
      </c>
      <c r="R149" t="s">
        <v>323</v>
      </c>
      <c r="S149" t="s">
        <v>7</v>
      </c>
      <c r="T149" s="3">
        <v>19.401191711425781</v>
      </c>
      <c r="V149" t="s">
        <v>154</v>
      </c>
      <c r="W149" s="3">
        <f t="shared" ref="W149:W212" si="290">T3</f>
        <v>28.426200866699219</v>
      </c>
      <c r="X149" s="2">
        <f t="shared" si="289"/>
        <v>2.1501085622318636</v>
      </c>
      <c r="Y149" s="2">
        <f t="shared" ref="Y149:Y156" si="291">10^X149</f>
        <v>141.28906861038033</v>
      </c>
    </row>
    <row r="150" spans="16:33" x14ac:dyDescent="0.2">
      <c r="P150">
        <v>53</v>
      </c>
      <c r="Q150" t="s">
        <v>28</v>
      </c>
      <c r="R150" t="s">
        <v>323</v>
      </c>
      <c r="S150" t="s">
        <v>7</v>
      </c>
      <c r="T150" s="3">
        <v>19.475351333618164</v>
      </c>
      <c r="V150" t="s">
        <v>154</v>
      </c>
      <c r="W150" s="3">
        <f t="shared" si="290"/>
        <v>28.31013298034668</v>
      </c>
      <c r="X150" s="2">
        <f t="shared" si="289"/>
        <v>2.1842441678881603</v>
      </c>
      <c r="Y150" s="2">
        <f t="shared" si="291"/>
        <v>152.84251238313524</v>
      </c>
    </row>
    <row r="151" spans="16:33" x14ac:dyDescent="0.2">
      <c r="P151">
        <v>76</v>
      </c>
      <c r="Q151" t="s">
        <v>330</v>
      </c>
      <c r="R151" t="s">
        <v>323</v>
      </c>
      <c r="S151" t="s">
        <v>7</v>
      </c>
      <c r="T151" s="3">
        <v>19.016450881958008</v>
      </c>
      <c r="V151" t="s">
        <v>155</v>
      </c>
      <c r="W151" s="3">
        <f t="shared" si="290"/>
        <v>26.396312713623047</v>
      </c>
      <c r="X151" s="2">
        <f t="shared" si="289"/>
        <v>2.7470993725007222</v>
      </c>
      <c r="Y151" s="2">
        <f t="shared" si="291"/>
        <v>558.59799495491802</v>
      </c>
    </row>
    <row r="152" spans="16:33" x14ac:dyDescent="0.2">
      <c r="P152">
        <v>100</v>
      </c>
      <c r="Q152" t="s">
        <v>45</v>
      </c>
      <c r="R152" t="s">
        <v>340</v>
      </c>
      <c r="S152" t="s">
        <v>7</v>
      </c>
      <c r="T152" s="3">
        <v>19.233858108520508</v>
      </c>
      <c r="V152" t="s">
        <v>155</v>
      </c>
      <c r="W152" s="3">
        <f t="shared" si="290"/>
        <v>27.222629547119141</v>
      </c>
      <c r="X152" s="2">
        <f t="shared" si="289"/>
        <v>2.5040793050058414</v>
      </c>
      <c r="Y152" s="2">
        <f t="shared" si="291"/>
        <v>319.2120703949879</v>
      </c>
    </row>
    <row r="153" spans="16:33" x14ac:dyDescent="0.2">
      <c r="P153">
        <v>101</v>
      </c>
      <c r="Q153" t="s">
        <v>46</v>
      </c>
      <c r="R153" t="s">
        <v>340</v>
      </c>
      <c r="S153" t="s">
        <v>7</v>
      </c>
      <c r="T153" s="3">
        <v>19.444112777709961</v>
      </c>
      <c r="V153" t="s">
        <v>155</v>
      </c>
      <c r="W153" s="3">
        <f t="shared" si="290"/>
        <v>27.579547882080078</v>
      </c>
      <c r="X153" s="2">
        <f t="shared" si="289"/>
        <v>2.3991094988294583</v>
      </c>
      <c r="Y153" s="2">
        <f t="shared" si="291"/>
        <v>250.67411989544175</v>
      </c>
    </row>
    <row r="154" spans="16:33" x14ac:dyDescent="0.2">
      <c r="P154">
        <v>124</v>
      </c>
      <c r="Q154" t="s">
        <v>347</v>
      </c>
      <c r="R154" t="s">
        <v>340</v>
      </c>
      <c r="S154" t="s">
        <v>7</v>
      </c>
      <c r="T154" s="3">
        <v>19.333530426025391</v>
      </c>
      <c r="V154" t="s">
        <v>287</v>
      </c>
      <c r="W154" s="3">
        <f t="shared" si="290"/>
        <v>28.046819686889648</v>
      </c>
      <c r="X154" s="2">
        <f t="shared" si="289"/>
        <v>2.2616846988736996</v>
      </c>
      <c r="Y154" s="2">
        <f t="shared" si="291"/>
        <v>182.67734830258894</v>
      </c>
    </row>
    <row r="155" spans="16:33" x14ac:dyDescent="0.2">
      <c r="P155">
        <v>148</v>
      </c>
      <c r="Q155" t="s">
        <v>60</v>
      </c>
      <c r="R155" t="s">
        <v>357</v>
      </c>
      <c r="S155" t="s">
        <v>7</v>
      </c>
      <c r="T155" s="3">
        <v>19.311311721801758</v>
      </c>
      <c r="V155" t="s">
        <v>287</v>
      </c>
      <c r="W155" s="3">
        <f t="shared" si="290"/>
        <v>28.017484664916992</v>
      </c>
      <c r="X155" s="2">
        <f t="shared" si="289"/>
        <v>2.2703121390162373</v>
      </c>
      <c r="Y155" s="2">
        <f t="shared" si="291"/>
        <v>186.34259493672076</v>
      </c>
    </row>
    <row r="156" spans="16:33" x14ac:dyDescent="0.2">
      <c r="P156">
        <v>149</v>
      </c>
      <c r="Q156" t="s">
        <v>61</v>
      </c>
      <c r="R156" t="s">
        <v>357</v>
      </c>
      <c r="S156" t="s">
        <v>7</v>
      </c>
      <c r="T156" s="3">
        <v>19.674812316894531</v>
      </c>
      <c r="V156" t="s">
        <v>287</v>
      </c>
      <c r="W156" s="3">
        <f t="shared" si="290"/>
        <v>28.185523986816406</v>
      </c>
      <c r="X156" s="2">
        <f t="shared" si="289"/>
        <v>2.2208917161295205</v>
      </c>
      <c r="Y156" s="2">
        <f t="shared" si="291"/>
        <v>166.29979586935579</v>
      </c>
    </row>
    <row r="157" spans="16:33" x14ac:dyDescent="0.2">
      <c r="P157">
        <v>172</v>
      </c>
      <c r="Q157" t="s">
        <v>364</v>
      </c>
      <c r="R157" t="s">
        <v>357</v>
      </c>
      <c r="S157" t="s">
        <v>7</v>
      </c>
      <c r="T157" s="3">
        <v>19.362897872924805</v>
      </c>
      <c r="V157" t="s">
        <v>288</v>
      </c>
      <c r="W157" s="3">
        <f t="shared" si="290"/>
        <v>28.057407379150391</v>
      </c>
      <c r="X157" s="2">
        <f t="shared" ref="X157:X210" si="292">((W157-$J$25)/$J$24)</f>
        <v>2.2585708549054795</v>
      </c>
      <c r="Y157" s="2">
        <f t="shared" ref="Y157:Y165" si="293">10^X157</f>
        <v>181.37225595699721</v>
      </c>
    </row>
    <row r="158" spans="16:33" x14ac:dyDescent="0.2">
      <c r="P158">
        <v>196</v>
      </c>
      <c r="Q158" t="s">
        <v>69</v>
      </c>
      <c r="R158" t="s">
        <v>374</v>
      </c>
      <c r="S158" t="s">
        <v>7</v>
      </c>
      <c r="T158" s="3">
        <v>19.405673980712891</v>
      </c>
      <c r="V158" t="s">
        <v>288</v>
      </c>
      <c r="W158" s="3">
        <f t="shared" si="290"/>
        <v>28.089347839355469</v>
      </c>
      <c r="X158" s="2">
        <f t="shared" si="292"/>
        <v>2.2491771544745998</v>
      </c>
      <c r="Y158" s="2">
        <f t="shared" si="293"/>
        <v>177.49133439182614</v>
      </c>
    </row>
    <row r="159" spans="16:33" x14ac:dyDescent="0.2">
      <c r="P159">
        <v>197</v>
      </c>
      <c r="Q159" t="s">
        <v>70</v>
      </c>
      <c r="R159" t="s">
        <v>374</v>
      </c>
      <c r="S159" t="s">
        <v>7</v>
      </c>
      <c r="T159" s="3">
        <v>19.505851745605469</v>
      </c>
      <c r="V159" t="s">
        <v>288</v>
      </c>
      <c r="W159" s="3">
        <f t="shared" si="290"/>
        <v>28.435678482055664</v>
      </c>
      <c r="X159" s="2">
        <f t="shared" si="292"/>
        <v>2.1473211922664368</v>
      </c>
      <c r="Y159" s="2">
        <f t="shared" si="293"/>
        <v>140.3851570776462</v>
      </c>
    </row>
    <row r="160" spans="16:33" x14ac:dyDescent="0.2">
      <c r="P160">
        <v>220</v>
      </c>
      <c r="Q160" t="s">
        <v>382</v>
      </c>
      <c r="R160" t="s">
        <v>374</v>
      </c>
      <c r="S160" t="s">
        <v>7</v>
      </c>
      <c r="T160" s="3">
        <v>19.192481994628906</v>
      </c>
      <c r="V160" t="s">
        <v>264</v>
      </c>
      <c r="W160" s="3">
        <f t="shared" si="290"/>
        <v>28.001649856567383</v>
      </c>
      <c r="X160" s="2">
        <f t="shared" si="292"/>
        <v>2.2749691616471441</v>
      </c>
      <c r="Y160" s="2">
        <f t="shared" si="293"/>
        <v>188.35153402128236</v>
      </c>
    </row>
    <row r="161" spans="16:25" x14ac:dyDescent="0.2">
      <c r="P161">
        <v>244</v>
      </c>
      <c r="Q161" t="s">
        <v>78</v>
      </c>
      <c r="R161" t="s">
        <v>392</v>
      </c>
      <c r="S161" t="s">
        <v>7</v>
      </c>
      <c r="T161" s="3">
        <v>18.950235366821289</v>
      </c>
      <c r="V161" t="s">
        <v>264</v>
      </c>
      <c r="W161" s="3">
        <f t="shared" si="290"/>
        <v>27.363256454467773</v>
      </c>
      <c r="X161" s="2">
        <f t="shared" si="292"/>
        <v>2.46272088275167</v>
      </c>
      <c r="Y161" s="2">
        <f t="shared" si="293"/>
        <v>290.21568642433942</v>
      </c>
    </row>
    <row r="162" spans="16:25" x14ac:dyDescent="0.2">
      <c r="P162">
        <v>245</v>
      </c>
      <c r="Q162" t="s">
        <v>79</v>
      </c>
      <c r="R162" t="s">
        <v>392</v>
      </c>
      <c r="S162" t="s">
        <v>7</v>
      </c>
      <c r="T162" s="3">
        <v>19.647823333740234</v>
      </c>
      <c r="V162" t="s">
        <v>264</v>
      </c>
      <c r="W162" s="3">
        <f t="shared" si="290"/>
        <v>28.197362899780273</v>
      </c>
      <c r="X162" s="2">
        <f t="shared" si="292"/>
        <v>2.2174098877182895</v>
      </c>
      <c r="Y162" s="2">
        <f t="shared" si="293"/>
        <v>164.97186637059121</v>
      </c>
    </row>
    <row r="163" spans="16:25" x14ac:dyDescent="0.2">
      <c r="P163">
        <v>268</v>
      </c>
      <c r="Q163" t="s">
        <v>400</v>
      </c>
      <c r="R163" t="s">
        <v>392</v>
      </c>
      <c r="S163" t="s">
        <v>7</v>
      </c>
      <c r="T163" s="3">
        <v>19.35584831237793</v>
      </c>
      <c r="V163" t="s">
        <v>265</v>
      </c>
      <c r="W163" s="3">
        <f t="shared" si="290"/>
        <v>28.315288543701172</v>
      </c>
      <c r="X163" s="2">
        <f t="shared" si="292"/>
        <v>2.1827279149164256</v>
      </c>
      <c r="Y163" s="2">
        <f t="shared" si="293"/>
        <v>152.30982352172276</v>
      </c>
    </row>
    <row r="164" spans="16:25" x14ac:dyDescent="0.2">
      <c r="P164">
        <v>292</v>
      </c>
      <c r="Q164" t="s">
        <v>87</v>
      </c>
      <c r="R164" t="s">
        <v>410</v>
      </c>
      <c r="S164" t="s">
        <v>7</v>
      </c>
      <c r="T164" s="3">
        <v>19.167156219482422</v>
      </c>
      <c r="V164" t="s">
        <v>265</v>
      </c>
      <c r="W164" s="3">
        <f t="shared" si="290"/>
        <v>28.262121200561523</v>
      </c>
      <c r="X164" s="2">
        <f t="shared" si="292"/>
        <v>2.1983644489849063</v>
      </c>
      <c r="Y164" s="2">
        <f t="shared" si="293"/>
        <v>157.89357169644251</v>
      </c>
    </row>
    <row r="165" spans="16:25" x14ac:dyDescent="0.2">
      <c r="P165">
        <v>293</v>
      </c>
      <c r="Q165" t="s">
        <v>88</v>
      </c>
      <c r="R165" t="s">
        <v>410</v>
      </c>
      <c r="S165" t="s">
        <v>7</v>
      </c>
      <c r="T165" s="3">
        <v>19.213794708251953</v>
      </c>
      <c r="V165" t="s">
        <v>265</v>
      </c>
      <c r="W165" s="3">
        <f t="shared" si="290"/>
        <v>28.114156723022461</v>
      </c>
      <c r="X165" s="2">
        <f t="shared" si="292"/>
        <v>2.2418808531785017</v>
      </c>
      <c r="Y165" s="2">
        <f t="shared" si="293"/>
        <v>174.53432598226451</v>
      </c>
    </row>
    <row r="166" spans="16:25" x14ac:dyDescent="0.2">
      <c r="P166">
        <v>316</v>
      </c>
      <c r="Q166" t="s">
        <v>418</v>
      </c>
      <c r="R166" t="s">
        <v>410</v>
      </c>
      <c r="S166" t="s">
        <v>7</v>
      </c>
      <c r="T166" s="3">
        <v>19.051027297973633</v>
      </c>
      <c r="V166" t="s">
        <v>270</v>
      </c>
      <c r="W166" s="3">
        <f t="shared" si="290"/>
        <v>27.671491622924805</v>
      </c>
      <c r="X166" s="2">
        <f t="shared" si="292"/>
        <v>2.3720688127390148</v>
      </c>
      <c r="Y166" s="2">
        <f t="shared" ref="Y166:Y201" si="294">10^X166</f>
        <v>235.54224643943598</v>
      </c>
    </row>
    <row r="167" spans="16:25" x14ac:dyDescent="0.2">
      <c r="P167">
        <v>340</v>
      </c>
      <c r="Q167" t="s">
        <v>96</v>
      </c>
      <c r="R167" t="s">
        <v>428</v>
      </c>
      <c r="S167" t="s">
        <v>7</v>
      </c>
      <c r="T167" s="3">
        <v>19.269172668457031</v>
      </c>
      <c r="V167" t="s">
        <v>270</v>
      </c>
      <c r="W167" s="3">
        <f t="shared" si="290"/>
        <v>27.919712066650391</v>
      </c>
      <c r="X167" s="2">
        <f t="shared" si="292"/>
        <v>2.2990670940972917</v>
      </c>
      <c r="Y167" s="2">
        <f t="shared" si="294"/>
        <v>199.09809016061027</v>
      </c>
    </row>
    <row r="168" spans="16:25" x14ac:dyDescent="0.2">
      <c r="P168">
        <v>341</v>
      </c>
      <c r="Q168" t="s">
        <v>97</v>
      </c>
      <c r="R168" t="s">
        <v>428</v>
      </c>
      <c r="S168" t="s">
        <v>7</v>
      </c>
      <c r="T168" s="3">
        <v>18.831937789916992</v>
      </c>
      <c r="V168" t="s">
        <v>270</v>
      </c>
      <c r="W168" s="3">
        <f t="shared" si="290"/>
        <v>27.991321563720703</v>
      </c>
      <c r="X168" s="2">
        <f t="shared" si="292"/>
        <v>2.2780067161576669</v>
      </c>
      <c r="Y168" s="2">
        <f t="shared" si="294"/>
        <v>189.67352530931859</v>
      </c>
    </row>
    <row r="169" spans="16:25" x14ac:dyDescent="0.2">
      <c r="P169">
        <v>364</v>
      </c>
      <c r="Q169" t="s">
        <v>435</v>
      </c>
      <c r="R169" t="s">
        <v>428</v>
      </c>
      <c r="S169" t="s">
        <v>7</v>
      </c>
      <c r="T169" s="3">
        <v>19.047050476074219</v>
      </c>
      <c r="V169" t="s">
        <v>271</v>
      </c>
      <c r="W169" s="3">
        <f t="shared" si="290"/>
        <v>27.472562789916992</v>
      </c>
      <c r="X169" s="2">
        <f t="shared" si="292"/>
        <v>2.4305738515625581</v>
      </c>
      <c r="Y169" s="2">
        <f t="shared" si="294"/>
        <v>269.50935927227664</v>
      </c>
    </row>
    <row r="170" spans="16:25" x14ac:dyDescent="0.2">
      <c r="P170">
        <v>6</v>
      </c>
      <c r="Q170" t="s">
        <v>12</v>
      </c>
      <c r="R170" t="s">
        <v>308</v>
      </c>
      <c r="S170" t="s">
        <v>7</v>
      </c>
      <c r="T170" s="3">
        <v>19.062543869018555</v>
      </c>
      <c r="V170" t="s">
        <v>271</v>
      </c>
      <c r="W170" s="3">
        <f t="shared" si="290"/>
        <v>28.424596786499023</v>
      </c>
      <c r="X170" s="2">
        <f t="shared" si="292"/>
        <v>2.1505803227754186</v>
      </c>
      <c r="Y170" s="2">
        <f t="shared" si="294"/>
        <v>141.4426299060157</v>
      </c>
    </row>
    <row r="171" spans="16:25" x14ac:dyDescent="0.2">
      <c r="P171">
        <v>29</v>
      </c>
      <c r="Q171" t="s">
        <v>20</v>
      </c>
      <c r="R171" t="s">
        <v>308</v>
      </c>
      <c r="S171" t="s">
        <v>7</v>
      </c>
      <c r="T171" s="3">
        <v>18.854536056518555</v>
      </c>
      <c r="V171" t="s">
        <v>271</v>
      </c>
      <c r="W171" s="3">
        <f t="shared" si="290"/>
        <v>28.027048110961914</v>
      </c>
      <c r="X171" s="2">
        <f t="shared" si="292"/>
        <v>2.2674995262155426</v>
      </c>
      <c r="Y171" s="2">
        <f t="shared" si="294"/>
        <v>185.13968744615769</v>
      </c>
    </row>
    <row r="172" spans="16:25" x14ac:dyDescent="0.2">
      <c r="P172">
        <v>30</v>
      </c>
      <c r="Q172" t="s">
        <v>314</v>
      </c>
      <c r="R172" t="s">
        <v>308</v>
      </c>
      <c r="S172" t="s">
        <v>7</v>
      </c>
      <c r="T172" s="3">
        <v>19.19110107421875</v>
      </c>
      <c r="V172" t="s">
        <v>289</v>
      </c>
      <c r="W172" s="3">
        <f t="shared" si="290"/>
        <v>27.869396209716797</v>
      </c>
      <c r="X172" s="2">
        <f t="shared" si="292"/>
        <v>2.3138650050829965</v>
      </c>
      <c r="Y172" s="2">
        <f t="shared" si="294"/>
        <v>205.99894922039439</v>
      </c>
    </row>
    <row r="173" spans="16:25" x14ac:dyDescent="0.2">
      <c r="P173">
        <v>54</v>
      </c>
      <c r="Q173" t="s">
        <v>29</v>
      </c>
      <c r="R173" t="s">
        <v>324</v>
      </c>
      <c r="S173" t="s">
        <v>7</v>
      </c>
      <c r="T173" s="3">
        <v>19.369415283203125</v>
      </c>
      <c r="V173" t="s">
        <v>289</v>
      </c>
      <c r="W173" s="3">
        <f t="shared" si="290"/>
        <v>28.205955505371094</v>
      </c>
      <c r="X173" s="2">
        <f t="shared" si="292"/>
        <v>2.2148827994320652</v>
      </c>
      <c r="Y173" s="2">
        <f t="shared" si="294"/>
        <v>164.01470963546279</v>
      </c>
    </row>
    <row r="174" spans="16:25" x14ac:dyDescent="0.2">
      <c r="P174">
        <v>77</v>
      </c>
      <c r="Q174" t="s">
        <v>38</v>
      </c>
      <c r="R174" t="s">
        <v>324</v>
      </c>
      <c r="S174" t="s">
        <v>7</v>
      </c>
      <c r="T174" s="3">
        <v>19.382650375366211</v>
      </c>
      <c r="V174" t="s">
        <v>289</v>
      </c>
      <c r="W174" s="3">
        <f t="shared" si="290"/>
        <v>28.101905822753906</v>
      </c>
      <c r="X174" s="2">
        <f t="shared" si="292"/>
        <v>2.2454838471990164</v>
      </c>
      <c r="Y174" s="2">
        <f t="shared" si="294"/>
        <v>175.98832068983032</v>
      </c>
    </row>
    <row r="175" spans="16:25" x14ac:dyDescent="0.2">
      <c r="P175">
        <v>78</v>
      </c>
      <c r="Q175" t="s">
        <v>331</v>
      </c>
      <c r="R175" t="s">
        <v>324</v>
      </c>
      <c r="S175" t="s">
        <v>7</v>
      </c>
      <c r="T175" s="3">
        <v>19.484369277954102</v>
      </c>
      <c r="V175" t="s">
        <v>290</v>
      </c>
      <c r="W175" s="3">
        <f t="shared" si="290"/>
        <v>28.125423431396484</v>
      </c>
      <c r="X175" s="2">
        <f t="shared" si="292"/>
        <v>2.2385673103357209</v>
      </c>
      <c r="Y175" s="2">
        <f t="shared" si="294"/>
        <v>173.20774607807653</v>
      </c>
    </row>
    <row r="176" spans="16:25" x14ac:dyDescent="0.2">
      <c r="P176">
        <v>102</v>
      </c>
      <c r="Q176" t="s">
        <v>47</v>
      </c>
      <c r="R176" t="s">
        <v>341</v>
      </c>
      <c r="S176" t="s">
        <v>7</v>
      </c>
      <c r="T176" s="3">
        <v>19.649833679199219</v>
      </c>
      <c r="V176" t="s">
        <v>290</v>
      </c>
      <c r="W176" s="3">
        <f t="shared" si="290"/>
        <v>28.322219848632812</v>
      </c>
      <c r="X176" s="2">
        <f t="shared" si="292"/>
        <v>2.1806894157306012</v>
      </c>
      <c r="Y176" s="2">
        <f t="shared" si="294"/>
        <v>151.59658417256369</v>
      </c>
    </row>
    <row r="177" spans="16:25" x14ac:dyDescent="0.2">
      <c r="P177">
        <v>125</v>
      </c>
      <c r="Q177" t="s">
        <v>54</v>
      </c>
      <c r="R177" t="s">
        <v>341</v>
      </c>
      <c r="S177" t="s">
        <v>7</v>
      </c>
      <c r="T177" s="3">
        <v>19.135387420654297</v>
      </c>
      <c r="V177" t="s">
        <v>290</v>
      </c>
      <c r="W177" s="3">
        <f t="shared" si="290"/>
        <v>28.123445510864258</v>
      </c>
      <c r="X177" s="2">
        <f t="shared" si="292"/>
        <v>2.239149017450663</v>
      </c>
      <c r="Y177" s="2">
        <f t="shared" si="294"/>
        <v>173.4399011952284</v>
      </c>
    </row>
    <row r="178" spans="16:25" x14ac:dyDescent="0.2">
      <c r="P178">
        <v>126</v>
      </c>
      <c r="Q178" t="s">
        <v>348</v>
      </c>
      <c r="R178" t="s">
        <v>341</v>
      </c>
      <c r="S178" t="s">
        <v>7</v>
      </c>
      <c r="T178" s="3">
        <v>19.572046279907227</v>
      </c>
      <c r="V178" t="s">
        <v>291</v>
      </c>
      <c r="W178" s="3">
        <f t="shared" si="290"/>
        <v>28.047576904296875</v>
      </c>
      <c r="X178" s="2">
        <f t="shared" si="292"/>
        <v>2.2614620009714508</v>
      </c>
      <c r="Y178" s="2">
        <f t="shared" si="294"/>
        <v>182.58369886587633</v>
      </c>
    </row>
    <row r="179" spans="16:25" x14ac:dyDescent="0.2">
      <c r="P179">
        <v>150</v>
      </c>
      <c r="Q179" t="s">
        <v>62</v>
      </c>
      <c r="R179" t="s">
        <v>358</v>
      </c>
      <c r="S179" t="s">
        <v>7</v>
      </c>
      <c r="T179" s="3">
        <v>19.547256469726562</v>
      </c>
      <c r="V179" t="s">
        <v>291</v>
      </c>
      <c r="W179" s="3">
        <f t="shared" si="290"/>
        <v>27.85004997253418</v>
      </c>
      <c r="X179" s="2">
        <f t="shared" si="292"/>
        <v>2.3195547401522916</v>
      </c>
      <c r="Y179" s="2">
        <f t="shared" si="294"/>
        <v>208.71551804282109</v>
      </c>
    </row>
    <row r="180" spans="16:25" x14ac:dyDescent="0.2">
      <c r="P180">
        <v>173</v>
      </c>
      <c r="Q180" t="s">
        <v>65</v>
      </c>
      <c r="R180" t="s">
        <v>358</v>
      </c>
      <c r="S180" t="s">
        <v>7</v>
      </c>
      <c r="T180" s="3">
        <v>19.191253662109375</v>
      </c>
      <c r="V180" t="s">
        <v>291</v>
      </c>
      <c r="W180" s="3">
        <f t="shared" si="290"/>
        <v>27.636146545410156</v>
      </c>
      <c r="X180" s="2">
        <f t="shared" si="292"/>
        <v>2.3824638123021722</v>
      </c>
      <c r="Y180" s="2">
        <f t="shared" si="294"/>
        <v>241.24805036666615</v>
      </c>
    </row>
    <row r="181" spans="16:25" x14ac:dyDescent="0.2">
      <c r="P181">
        <v>174</v>
      </c>
      <c r="Q181" t="s">
        <v>365</v>
      </c>
      <c r="R181" t="s">
        <v>358</v>
      </c>
      <c r="S181" t="s">
        <v>7</v>
      </c>
      <c r="T181" s="3">
        <v>19.443130493164062</v>
      </c>
      <c r="V181" t="s">
        <v>292</v>
      </c>
      <c r="W181" s="3">
        <f t="shared" si="290"/>
        <v>27.941450119018555</v>
      </c>
      <c r="X181" s="2">
        <f t="shared" si="292"/>
        <v>2.2926739253518758</v>
      </c>
      <c r="Y181" s="2">
        <f t="shared" si="294"/>
        <v>196.18867104848752</v>
      </c>
    </row>
    <row r="182" spans="16:25" x14ac:dyDescent="0.2">
      <c r="P182">
        <v>198</v>
      </c>
      <c r="Q182" t="s">
        <v>71</v>
      </c>
      <c r="R182" t="s">
        <v>375</v>
      </c>
      <c r="S182" t="s">
        <v>7</v>
      </c>
      <c r="T182" s="3">
        <v>19.158531188964844</v>
      </c>
      <c r="V182" t="s">
        <v>292</v>
      </c>
      <c r="W182" s="3">
        <f t="shared" si="290"/>
        <v>27.744195938110352</v>
      </c>
      <c r="X182" s="2">
        <f t="shared" si="292"/>
        <v>2.3506864484117553</v>
      </c>
      <c r="Y182" s="2">
        <f t="shared" si="294"/>
        <v>224.22624723529015</v>
      </c>
    </row>
    <row r="183" spans="16:25" x14ac:dyDescent="0.2">
      <c r="P183">
        <v>221</v>
      </c>
      <c r="Q183" t="s">
        <v>74</v>
      </c>
      <c r="R183" t="s">
        <v>375</v>
      </c>
      <c r="S183" t="s">
        <v>7</v>
      </c>
      <c r="T183" s="3">
        <v>18.993564605712891</v>
      </c>
      <c r="V183" t="s">
        <v>292</v>
      </c>
      <c r="W183" s="3">
        <f t="shared" si="290"/>
        <v>28.164323806762695</v>
      </c>
      <c r="X183" s="2">
        <f t="shared" si="292"/>
        <v>2.2271266964405938</v>
      </c>
      <c r="Y183" s="2">
        <f t="shared" si="294"/>
        <v>168.70451141569094</v>
      </c>
    </row>
    <row r="184" spans="16:25" ht="16" x14ac:dyDescent="0.2">
      <c r="P184">
        <v>222</v>
      </c>
      <c r="Q184" t="s">
        <v>383</v>
      </c>
      <c r="R184" t="s">
        <v>375</v>
      </c>
      <c r="S184" t="s">
        <v>7</v>
      </c>
      <c r="T184" s="3">
        <v>19.375358581542969</v>
      </c>
      <c r="V184" s="14" t="s">
        <v>293</v>
      </c>
      <c r="W184" s="3">
        <f t="shared" si="290"/>
        <v>28.135591506958008</v>
      </c>
      <c r="X184" s="2">
        <f t="shared" si="292"/>
        <v>2.2355768757843641</v>
      </c>
      <c r="Y184" s="2">
        <f t="shared" si="294"/>
        <v>172.01918106632593</v>
      </c>
    </row>
    <row r="185" spans="16:25" ht="16" x14ac:dyDescent="0.2">
      <c r="P185">
        <v>246</v>
      </c>
      <c r="Q185" t="s">
        <v>80</v>
      </c>
      <c r="R185" t="s">
        <v>393</v>
      </c>
      <c r="S185" t="s">
        <v>7</v>
      </c>
      <c r="T185" s="3">
        <v>19.438922882080078</v>
      </c>
      <c r="V185" s="14" t="s">
        <v>293</v>
      </c>
      <c r="W185" s="3">
        <f t="shared" si="290"/>
        <v>28.59630012512207</v>
      </c>
      <c r="X185" s="2">
        <f t="shared" si="292"/>
        <v>2.1000823112987272</v>
      </c>
      <c r="Y185" s="2">
        <f t="shared" si="294"/>
        <v>125.91640369907302</v>
      </c>
    </row>
    <row r="186" spans="16:25" ht="16" x14ac:dyDescent="0.2">
      <c r="P186">
        <v>269</v>
      </c>
      <c r="Q186" t="s">
        <v>83</v>
      </c>
      <c r="R186" t="s">
        <v>393</v>
      </c>
      <c r="S186" t="s">
        <v>7</v>
      </c>
      <c r="T186" s="3">
        <v>19.099201202392578</v>
      </c>
      <c r="V186" s="14" t="s">
        <v>293</v>
      </c>
      <c r="W186" s="3">
        <f t="shared" si="290"/>
        <v>27.989620208740234</v>
      </c>
      <c r="X186" s="2">
        <f t="shared" si="292"/>
        <v>2.2785070852478584</v>
      </c>
      <c r="Y186" s="2">
        <f t="shared" si="294"/>
        <v>189.89218215924265</v>
      </c>
    </row>
    <row r="187" spans="16:25" ht="16" x14ac:dyDescent="0.2">
      <c r="P187">
        <v>270</v>
      </c>
      <c r="Q187" t="s">
        <v>401</v>
      </c>
      <c r="R187" t="s">
        <v>393</v>
      </c>
      <c r="S187" t="s">
        <v>7</v>
      </c>
      <c r="T187" s="3">
        <v>19.174333572387695</v>
      </c>
      <c r="V187" s="14" t="s">
        <v>294</v>
      </c>
      <c r="W187" s="3">
        <f t="shared" si="290"/>
        <v>27.668939590454102</v>
      </c>
      <c r="X187" s="2">
        <f t="shared" si="292"/>
        <v>2.3728193663743018</v>
      </c>
      <c r="Y187" s="2">
        <f t="shared" si="294"/>
        <v>235.9496657083173</v>
      </c>
    </row>
    <row r="188" spans="16:25" ht="16" x14ac:dyDescent="0.2">
      <c r="P188">
        <v>294</v>
      </c>
      <c r="Q188" t="s">
        <v>89</v>
      </c>
      <c r="R188" t="s">
        <v>411</v>
      </c>
      <c r="S188" t="s">
        <v>7</v>
      </c>
      <c r="T188" s="3">
        <v>19.13871955871582</v>
      </c>
      <c r="V188" s="14" t="s">
        <v>294</v>
      </c>
      <c r="W188" s="3">
        <f t="shared" si="290"/>
        <v>28.033845901489258</v>
      </c>
      <c r="X188" s="2">
        <f t="shared" si="292"/>
        <v>2.2655002936623565</v>
      </c>
      <c r="Y188" s="2">
        <f t="shared" si="294"/>
        <v>184.28937351027457</v>
      </c>
    </row>
    <row r="189" spans="16:25" ht="16" x14ac:dyDescent="0.2">
      <c r="P189">
        <v>317</v>
      </c>
      <c r="Q189" t="s">
        <v>92</v>
      </c>
      <c r="R189" t="s">
        <v>411</v>
      </c>
      <c r="S189" t="s">
        <v>7</v>
      </c>
      <c r="T189" s="3">
        <v>18.793817520141602</v>
      </c>
      <c r="V189" s="14" t="s">
        <v>294</v>
      </c>
      <c r="W189" s="3">
        <f t="shared" si="290"/>
        <v>28.021841049194336</v>
      </c>
      <c r="X189" s="2">
        <f t="shared" si="292"/>
        <v>2.2690309248884377</v>
      </c>
      <c r="Y189" s="2">
        <f t="shared" si="294"/>
        <v>185.79367488312408</v>
      </c>
    </row>
    <row r="190" spans="16:25" ht="16" x14ac:dyDescent="0.2">
      <c r="P190">
        <v>318</v>
      </c>
      <c r="Q190" t="s">
        <v>419</v>
      </c>
      <c r="R190" t="s">
        <v>411</v>
      </c>
      <c r="S190" t="s">
        <v>7</v>
      </c>
      <c r="T190" s="3">
        <v>19.116804122924805</v>
      </c>
      <c r="V190" s="14" t="s">
        <v>295</v>
      </c>
      <c r="W190" s="3">
        <f t="shared" si="290"/>
        <v>27.791961669921875</v>
      </c>
      <c r="X190" s="2">
        <f t="shared" si="292"/>
        <v>2.3366385301094428</v>
      </c>
      <c r="Y190" s="2">
        <f t="shared" si="294"/>
        <v>217.08935590466365</v>
      </c>
    </row>
    <row r="191" spans="16:25" ht="16" x14ac:dyDescent="0.2">
      <c r="P191">
        <v>342</v>
      </c>
      <c r="Q191" t="s">
        <v>98</v>
      </c>
      <c r="R191" t="s">
        <v>429</v>
      </c>
      <c r="S191" t="s">
        <v>7</v>
      </c>
      <c r="T191" s="3">
        <v>19.385295867919922</v>
      </c>
      <c r="V191" s="14" t="s">
        <v>295</v>
      </c>
      <c r="W191" s="3">
        <f t="shared" si="290"/>
        <v>28.093509674072266</v>
      </c>
      <c r="X191" s="2">
        <f t="shared" si="292"/>
        <v>2.2479531574400733</v>
      </c>
      <c r="Y191" s="2">
        <f t="shared" si="294"/>
        <v>176.99180464662894</v>
      </c>
    </row>
    <row r="192" spans="16:25" ht="16" x14ac:dyDescent="0.2">
      <c r="P192">
        <v>365</v>
      </c>
      <c r="Q192" t="s">
        <v>101</v>
      </c>
      <c r="R192" t="s">
        <v>429</v>
      </c>
      <c r="S192" t="s">
        <v>7</v>
      </c>
      <c r="T192" s="3">
        <v>19.452463150024414</v>
      </c>
      <c r="V192" s="14" t="s">
        <v>295</v>
      </c>
      <c r="W192" s="3">
        <f t="shared" si="290"/>
        <v>27.658510208129883</v>
      </c>
      <c r="X192" s="2">
        <f t="shared" si="292"/>
        <v>2.3758866513352506</v>
      </c>
      <c r="Y192" s="2">
        <f t="shared" si="294"/>
        <v>237.62200242693748</v>
      </c>
    </row>
    <row r="193" spans="16:25" ht="16" x14ac:dyDescent="0.2">
      <c r="P193">
        <v>366</v>
      </c>
      <c r="Q193" t="s">
        <v>436</v>
      </c>
      <c r="R193" t="s">
        <v>429</v>
      </c>
      <c r="S193" t="s">
        <v>7</v>
      </c>
      <c r="T193" s="3">
        <v>19.803445816040039</v>
      </c>
      <c r="V193" s="14" t="s">
        <v>296</v>
      </c>
      <c r="W193" s="3">
        <f t="shared" si="290"/>
        <v>28.080368041992188</v>
      </c>
      <c r="X193" s="2">
        <f t="shared" si="292"/>
        <v>2.2518181159954751</v>
      </c>
      <c r="Y193" s="2">
        <f t="shared" si="294"/>
        <v>178.57395444359335</v>
      </c>
    </row>
    <row r="194" spans="16:25" ht="16" x14ac:dyDescent="0.2">
      <c r="P194">
        <v>7</v>
      </c>
      <c r="Q194" t="s">
        <v>13</v>
      </c>
      <c r="R194" t="s">
        <v>309</v>
      </c>
      <c r="S194" t="s">
        <v>7</v>
      </c>
      <c r="T194" s="3">
        <v>19.053516387939453</v>
      </c>
      <c r="V194" s="14" t="s">
        <v>296</v>
      </c>
      <c r="W194" s="3">
        <f t="shared" si="290"/>
        <v>27.857736587524414</v>
      </c>
      <c r="X194" s="2">
        <f t="shared" si="292"/>
        <v>2.317294104016113</v>
      </c>
      <c r="Y194" s="2">
        <f t="shared" si="294"/>
        <v>207.63191237840536</v>
      </c>
    </row>
    <row r="195" spans="16:25" ht="16" x14ac:dyDescent="0.2">
      <c r="P195">
        <v>8</v>
      </c>
      <c r="Q195" t="s">
        <v>14</v>
      </c>
      <c r="R195" t="s">
        <v>309</v>
      </c>
      <c r="S195" t="s">
        <v>7</v>
      </c>
      <c r="T195" s="3">
        <v>19.396177291870117</v>
      </c>
      <c r="V195" s="14" t="s">
        <v>296</v>
      </c>
      <c r="W195" s="3">
        <f t="shared" si="290"/>
        <v>27.640579223632812</v>
      </c>
      <c r="X195" s="2">
        <f t="shared" si="292"/>
        <v>2.3811601600985792</v>
      </c>
      <c r="Y195" s="2">
        <f t="shared" si="294"/>
        <v>240.52496498605103</v>
      </c>
    </row>
    <row r="196" spans="16:25" ht="16" x14ac:dyDescent="0.2">
      <c r="P196">
        <v>31</v>
      </c>
      <c r="Q196" t="s">
        <v>21</v>
      </c>
      <c r="R196" t="s">
        <v>309</v>
      </c>
      <c r="S196" t="s">
        <v>7</v>
      </c>
      <c r="T196" s="3">
        <v>19.229959487915039</v>
      </c>
      <c r="V196" s="14" t="s">
        <v>297</v>
      </c>
      <c r="W196" s="3">
        <f t="shared" si="290"/>
        <v>27.800823211669922</v>
      </c>
      <c r="X196" s="2">
        <f t="shared" si="292"/>
        <v>2.3340323476060467</v>
      </c>
      <c r="Y196" s="2">
        <f t="shared" si="294"/>
        <v>215.79051306641105</v>
      </c>
    </row>
    <row r="197" spans="16:25" ht="16" x14ac:dyDescent="0.2">
      <c r="P197">
        <v>55</v>
      </c>
      <c r="Q197" t="s">
        <v>30</v>
      </c>
      <c r="R197" t="s">
        <v>325</v>
      </c>
      <c r="S197" t="s">
        <v>7</v>
      </c>
      <c r="T197" s="3">
        <v>19.304866790771484</v>
      </c>
      <c r="V197" s="14" t="s">
        <v>297</v>
      </c>
      <c r="W197" s="3">
        <f t="shared" si="290"/>
        <v>27.598476409912109</v>
      </c>
      <c r="X197" s="2">
        <f t="shared" si="292"/>
        <v>2.3935426122251315</v>
      </c>
      <c r="Y197" s="2">
        <f t="shared" si="294"/>
        <v>247.48142739273743</v>
      </c>
    </row>
    <row r="198" spans="16:25" ht="16" x14ac:dyDescent="0.2">
      <c r="P198">
        <v>56</v>
      </c>
      <c r="Q198" t="s">
        <v>31</v>
      </c>
      <c r="R198" t="s">
        <v>325</v>
      </c>
      <c r="S198" t="s">
        <v>7</v>
      </c>
      <c r="T198" s="3">
        <v>19.557218551635742</v>
      </c>
      <c r="V198" s="14" t="s">
        <v>297</v>
      </c>
      <c r="W198" s="3">
        <f t="shared" si="290"/>
        <v>28.030603408813477</v>
      </c>
      <c r="X198" s="2">
        <f t="shared" si="292"/>
        <v>2.2664539118835734</v>
      </c>
      <c r="Y198" s="2">
        <f t="shared" si="294"/>
        <v>184.69447833861383</v>
      </c>
    </row>
    <row r="199" spans="16:25" ht="16" x14ac:dyDescent="0.2">
      <c r="P199">
        <v>79</v>
      </c>
      <c r="Q199" t="s">
        <v>39</v>
      </c>
      <c r="R199" t="s">
        <v>325</v>
      </c>
      <c r="S199" t="s">
        <v>7</v>
      </c>
      <c r="T199" s="3">
        <v>19.486362457275391</v>
      </c>
      <c r="V199" s="14" t="s">
        <v>298</v>
      </c>
      <c r="W199" s="3">
        <f t="shared" si="290"/>
        <v>27.548770904541016</v>
      </c>
      <c r="X199" s="2">
        <f t="shared" si="292"/>
        <v>2.4081610186044897</v>
      </c>
      <c r="Y199" s="2">
        <f t="shared" si="294"/>
        <v>255.95346816249628</v>
      </c>
    </row>
    <row r="200" spans="16:25" ht="16" x14ac:dyDescent="0.2">
      <c r="P200">
        <v>103</v>
      </c>
      <c r="Q200" t="s">
        <v>48</v>
      </c>
      <c r="R200" t="s">
        <v>342</v>
      </c>
      <c r="S200" t="s">
        <v>7</v>
      </c>
      <c r="T200" s="3">
        <v>18.511020660400391</v>
      </c>
      <c r="V200" s="14" t="s">
        <v>298</v>
      </c>
      <c r="W200" s="3">
        <f t="shared" si="290"/>
        <v>27.408010482788086</v>
      </c>
      <c r="X200" s="2">
        <f t="shared" si="292"/>
        <v>2.4495587074912994</v>
      </c>
      <c r="Y200" s="2">
        <f t="shared" si="294"/>
        <v>281.55205886515921</v>
      </c>
    </row>
    <row r="201" spans="16:25" ht="16" x14ac:dyDescent="0.2">
      <c r="P201">
        <v>104</v>
      </c>
      <c r="Q201" t="s">
        <v>49</v>
      </c>
      <c r="R201" t="s">
        <v>342</v>
      </c>
      <c r="S201" t="s">
        <v>7</v>
      </c>
      <c r="T201" s="3">
        <v>18.958915710449219</v>
      </c>
      <c r="V201" s="14" t="s">
        <v>298</v>
      </c>
      <c r="W201" s="3">
        <f t="shared" si="290"/>
        <v>27.554046630859375</v>
      </c>
      <c r="X201" s="2">
        <f t="shared" si="292"/>
        <v>2.4066094256633805</v>
      </c>
      <c r="Y201" s="2">
        <f t="shared" si="294"/>
        <v>255.04066121491189</v>
      </c>
    </row>
    <row r="202" spans="16:25" ht="16" x14ac:dyDescent="0.2">
      <c r="P202">
        <v>127</v>
      </c>
      <c r="Q202" t="s">
        <v>55</v>
      </c>
      <c r="R202" t="s">
        <v>342</v>
      </c>
      <c r="S202" t="s">
        <v>7</v>
      </c>
      <c r="T202" s="3">
        <v>18.682382583618164</v>
      </c>
      <c r="V202" s="14" t="s">
        <v>34</v>
      </c>
      <c r="W202" s="3">
        <f t="shared" si="290"/>
        <v>28.421186447143555</v>
      </c>
      <c r="X202" s="2">
        <f t="shared" si="292"/>
        <v>2.1515833047633808</v>
      </c>
      <c r="Y202" s="2">
        <f>10^X202</f>
        <v>141.76966226931393</v>
      </c>
    </row>
    <row r="203" spans="16:25" ht="16" x14ac:dyDescent="0.2">
      <c r="P203">
        <v>151</v>
      </c>
      <c r="Q203" t="s">
        <v>127</v>
      </c>
      <c r="R203" t="s">
        <v>359</v>
      </c>
      <c r="S203" t="s">
        <v>7</v>
      </c>
      <c r="T203" s="3">
        <v>19.120668411254883</v>
      </c>
      <c r="V203" s="14" t="s">
        <v>34</v>
      </c>
      <c r="W203" s="3">
        <f t="shared" si="290"/>
        <v>27.677925109863281</v>
      </c>
      <c r="X203" s="2">
        <f t="shared" si="292"/>
        <v>2.3701767219977414</v>
      </c>
      <c r="Y203" s="2">
        <f t="shared" ref="Y203:Y222" si="295">10^X203</f>
        <v>234.51829170097528</v>
      </c>
    </row>
    <row r="204" spans="16:25" ht="16" x14ac:dyDescent="0.2">
      <c r="P204">
        <v>152</v>
      </c>
      <c r="Q204" t="s">
        <v>128</v>
      </c>
      <c r="R204" t="s">
        <v>359</v>
      </c>
      <c r="S204" t="s">
        <v>7</v>
      </c>
      <c r="T204" s="3">
        <v>19.3074951171875</v>
      </c>
      <c r="V204" s="14" t="s">
        <v>34</v>
      </c>
      <c r="W204" s="3">
        <f t="shared" si="290"/>
        <v>27.836359024047852</v>
      </c>
      <c r="X204" s="2">
        <f t="shared" si="292"/>
        <v>2.3235812528534057</v>
      </c>
      <c r="Y204" s="2">
        <f t="shared" si="295"/>
        <v>210.65959885577149</v>
      </c>
    </row>
    <row r="205" spans="16:25" ht="16" x14ac:dyDescent="0.2">
      <c r="P205">
        <v>175</v>
      </c>
      <c r="Q205" t="s">
        <v>132</v>
      </c>
      <c r="R205" t="s">
        <v>359</v>
      </c>
      <c r="S205" t="s">
        <v>7</v>
      </c>
      <c r="T205" s="3">
        <v>19.191265106201172</v>
      </c>
      <c r="V205" s="14" t="s">
        <v>35</v>
      </c>
      <c r="W205" s="3">
        <f t="shared" si="290"/>
        <v>28.243171691894531</v>
      </c>
      <c r="X205" s="2">
        <f t="shared" si="292"/>
        <v>2.2039375060600763</v>
      </c>
      <c r="Y205" s="2">
        <f t="shared" si="295"/>
        <v>159.93278725899935</v>
      </c>
    </row>
    <row r="206" spans="16:25" ht="16" x14ac:dyDescent="0.2">
      <c r="P206">
        <v>199</v>
      </c>
      <c r="Q206" t="s">
        <v>134</v>
      </c>
      <c r="R206" t="s">
        <v>376</v>
      </c>
      <c r="S206" t="s">
        <v>7</v>
      </c>
      <c r="T206" s="3">
        <v>19.128074645996094</v>
      </c>
      <c r="V206" s="14" t="s">
        <v>35</v>
      </c>
      <c r="W206" s="3">
        <f t="shared" si="290"/>
        <v>27.970138549804688</v>
      </c>
      <c r="X206" s="2">
        <f t="shared" si="292"/>
        <v>2.2842366479016865</v>
      </c>
      <c r="Y206" s="2">
        <f t="shared" si="295"/>
        <v>192.41399108584255</v>
      </c>
    </row>
    <row r="207" spans="16:25" ht="16" x14ac:dyDescent="0.2">
      <c r="P207">
        <v>200</v>
      </c>
      <c r="Q207" t="s">
        <v>135</v>
      </c>
      <c r="R207" t="s">
        <v>376</v>
      </c>
      <c r="S207" t="s">
        <v>7</v>
      </c>
      <c r="T207" s="3">
        <v>19.033296585083008</v>
      </c>
      <c r="V207" s="14" t="s">
        <v>35</v>
      </c>
      <c r="W207" s="3">
        <f t="shared" si="290"/>
        <v>28.197437286376953</v>
      </c>
      <c r="X207" s="2">
        <f t="shared" si="292"/>
        <v>2.2173880105943913</v>
      </c>
      <c r="Y207" s="2">
        <f t="shared" si="295"/>
        <v>164.96355629710496</v>
      </c>
    </row>
    <row r="208" spans="16:25" ht="16" x14ac:dyDescent="0.2">
      <c r="P208">
        <v>223</v>
      </c>
      <c r="Q208" t="s">
        <v>138</v>
      </c>
      <c r="R208" t="s">
        <v>376</v>
      </c>
      <c r="S208" t="s">
        <v>7</v>
      </c>
      <c r="T208" s="3">
        <v>19.079441070556641</v>
      </c>
      <c r="V208" s="14" t="s">
        <v>121</v>
      </c>
      <c r="W208" s="3">
        <f t="shared" si="290"/>
        <v>29.534873962402344</v>
      </c>
      <c r="X208" s="2">
        <f t="shared" si="292"/>
        <v>1.8240474200334269</v>
      </c>
      <c r="Y208" s="2">
        <f t="shared" si="295"/>
        <v>66.6879580927652</v>
      </c>
    </row>
    <row r="209" spans="16:25" ht="16" x14ac:dyDescent="0.2">
      <c r="P209">
        <v>247</v>
      </c>
      <c r="Q209" t="s">
        <v>140</v>
      </c>
      <c r="R209" t="s">
        <v>394</v>
      </c>
      <c r="S209" t="s">
        <v>7</v>
      </c>
      <c r="T209" s="3">
        <v>18.420066833496094</v>
      </c>
      <c r="V209" s="14" t="s">
        <v>121</v>
      </c>
      <c r="W209" s="3">
        <f t="shared" si="290"/>
        <v>28.860874176025391</v>
      </c>
      <c r="X209" s="2">
        <f t="shared" si="292"/>
        <v>2.0222709911107026</v>
      </c>
      <c r="Y209" s="2">
        <f t="shared" si="295"/>
        <v>105.26184819237481</v>
      </c>
    </row>
    <row r="210" spans="16:25" ht="16" x14ac:dyDescent="0.2">
      <c r="P210">
        <v>248</v>
      </c>
      <c r="Q210" t="s">
        <v>141</v>
      </c>
      <c r="R210" t="s">
        <v>394</v>
      </c>
      <c r="S210" t="s">
        <v>7</v>
      </c>
      <c r="T210" s="3">
        <v>18.832448959350586</v>
      </c>
      <c r="V210" s="14" t="s">
        <v>121</v>
      </c>
      <c r="W210" s="3">
        <f t="shared" si="290"/>
        <v>28.455615997314453</v>
      </c>
      <c r="X210" s="2">
        <f t="shared" si="292"/>
        <v>2.1414575621097431</v>
      </c>
      <c r="Y210" s="2">
        <f t="shared" si="295"/>
        <v>138.50248390424662</v>
      </c>
    </row>
    <row r="211" spans="16:25" ht="16" x14ac:dyDescent="0.2">
      <c r="P211">
        <v>271</v>
      </c>
      <c r="Q211" t="s">
        <v>144</v>
      </c>
      <c r="R211" t="s">
        <v>394</v>
      </c>
      <c r="S211" t="s">
        <v>7</v>
      </c>
      <c r="T211" s="3">
        <v>18.95610237121582</v>
      </c>
      <c r="V211" s="14" t="s">
        <v>122</v>
      </c>
      <c r="W211" s="3">
        <f t="shared" si="290"/>
        <v>28.131071090698242</v>
      </c>
      <c r="X211" s="2">
        <f t="shared" ref="X211:X255" si="296">((W211-$J$25)/$J$24)</f>
        <v>2.2369063317751192</v>
      </c>
      <c r="Y211" s="2">
        <f t="shared" si="295"/>
        <v>172.54657050367945</v>
      </c>
    </row>
    <row r="212" spans="16:25" ht="16" x14ac:dyDescent="0.2">
      <c r="P212">
        <v>295</v>
      </c>
      <c r="Q212" t="s">
        <v>146</v>
      </c>
      <c r="R212" t="s">
        <v>412</v>
      </c>
      <c r="S212" t="s">
        <v>7</v>
      </c>
      <c r="T212" s="3">
        <v>18.18281364440918</v>
      </c>
      <c r="V212" s="14" t="s">
        <v>122</v>
      </c>
      <c r="W212" s="3">
        <f t="shared" si="290"/>
        <v>27.823583602905273</v>
      </c>
      <c r="X212" s="2">
        <f t="shared" si="296"/>
        <v>2.327338508645</v>
      </c>
      <c r="Y212" s="2">
        <f t="shared" si="295"/>
        <v>212.49000593342862</v>
      </c>
    </row>
    <row r="213" spans="16:25" ht="16" x14ac:dyDescent="0.2">
      <c r="P213">
        <v>296</v>
      </c>
      <c r="Q213" t="s">
        <v>147</v>
      </c>
      <c r="R213" t="s">
        <v>412</v>
      </c>
      <c r="S213" t="s">
        <v>7</v>
      </c>
      <c r="T213" s="3">
        <v>19.117950439453125</v>
      </c>
      <c r="V213" s="14" t="s">
        <v>122</v>
      </c>
      <c r="W213" s="3">
        <f t="shared" ref="W213:W276" si="297">T67</f>
        <v>27.634946823120117</v>
      </c>
      <c r="X213" s="2">
        <f t="shared" si="296"/>
        <v>2.3828166510440223</v>
      </c>
      <c r="Y213" s="2">
        <f t="shared" si="295"/>
        <v>241.44412986951997</v>
      </c>
    </row>
    <row r="214" spans="16:25" ht="16" x14ac:dyDescent="0.2">
      <c r="P214">
        <v>319</v>
      </c>
      <c r="Q214" t="s">
        <v>150</v>
      </c>
      <c r="R214" t="s">
        <v>412</v>
      </c>
      <c r="S214" t="s">
        <v>7</v>
      </c>
      <c r="T214" s="3">
        <v>18.849458694458008</v>
      </c>
      <c r="V214" s="14" t="s">
        <v>123</v>
      </c>
      <c r="W214" s="3">
        <f t="shared" si="297"/>
        <v>28.061647415161133</v>
      </c>
      <c r="X214" s="2">
        <f t="shared" si="296"/>
        <v>2.2573238588432649</v>
      </c>
      <c r="Y214" s="2">
        <f t="shared" si="295"/>
        <v>180.85222610253396</v>
      </c>
    </row>
    <row r="215" spans="16:25" ht="16" x14ac:dyDescent="0.2">
      <c r="P215">
        <v>343</v>
      </c>
      <c r="Q215" t="s">
        <v>152</v>
      </c>
      <c r="R215" t="s">
        <v>430</v>
      </c>
      <c r="S215" t="s">
        <v>7</v>
      </c>
      <c r="T215" s="3">
        <v>18.232582092285156</v>
      </c>
      <c r="V215" s="14" t="s">
        <v>123</v>
      </c>
      <c r="W215" s="3">
        <f t="shared" si="297"/>
        <v>28.415742874145508</v>
      </c>
      <c r="X215" s="2">
        <f t="shared" si="296"/>
        <v>2.1531842614712353</v>
      </c>
      <c r="Y215" s="2">
        <f t="shared" si="295"/>
        <v>142.29323775692063</v>
      </c>
    </row>
    <row r="216" spans="16:25" ht="16" x14ac:dyDescent="0.2">
      <c r="P216">
        <v>344</v>
      </c>
      <c r="Q216" t="s">
        <v>153</v>
      </c>
      <c r="R216" t="s">
        <v>430</v>
      </c>
      <c r="S216" t="s">
        <v>7</v>
      </c>
      <c r="T216" s="3">
        <v>18.603961944580078</v>
      </c>
      <c r="V216" s="14" t="s">
        <v>123</v>
      </c>
      <c r="W216" s="3">
        <f t="shared" si="297"/>
        <v>28.002096176147461</v>
      </c>
      <c r="X216" s="2">
        <f t="shared" si="296"/>
        <v>2.274837898903753</v>
      </c>
      <c r="Y216" s="2">
        <f t="shared" si="295"/>
        <v>188.29461457096042</v>
      </c>
    </row>
    <row r="217" spans="16:25" ht="16" x14ac:dyDescent="0.2">
      <c r="P217">
        <v>367</v>
      </c>
      <c r="Q217" t="s">
        <v>156</v>
      </c>
      <c r="R217" t="s">
        <v>430</v>
      </c>
      <c r="S217" t="s">
        <v>7</v>
      </c>
      <c r="T217" s="3">
        <v>18.404577255249023</v>
      </c>
      <c r="V217" s="14" t="s">
        <v>124</v>
      </c>
      <c r="W217" s="3">
        <f t="shared" si="297"/>
        <v>27.546302795410156</v>
      </c>
      <c r="X217" s="2">
        <f t="shared" si="296"/>
        <v>2.4088868903564045</v>
      </c>
      <c r="Y217" s="2">
        <f t="shared" si="295"/>
        <v>256.38162175206122</v>
      </c>
    </row>
    <row r="218" spans="16:25" ht="16" x14ac:dyDescent="0.2">
      <c r="P218">
        <v>9</v>
      </c>
      <c r="Q218" t="s">
        <v>15</v>
      </c>
      <c r="R218" t="s">
        <v>310</v>
      </c>
      <c r="S218" t="s">
        <v>7</v>
      </c>
      <c r="T218" s="3">
        <v>18.821924209594727</v>
      </c>
      <c r="V218" s="14" t="s">
        <v>124</v>
      </c>
      <c r="W218" s="3">
        <f t="shared" si="297"/>
        <v>28.154840469360352</v>
      </c>
      <c r="X218" s="2">
        <f t="shared" si="296"/>
        <v>2.2299157492617052</v>
      </c>
      <c r="Y218" s="2">
        <f t="shared" si="295"/>
        <v>169.79142344972453</v>
      </c>
    </row>
    <row r="219" spans="16:25" ht="16" x14ac:dyDescent="0.2">
      <c r="P219">
        <v>32</v>
      </c>
      <c r="Q219" t="s">
        <v>315</v>
      </c>
      <c r="R219" t="s">
        <v>310</v>
      </c>
      <c r="S219" t="s">
        <v>7</v>
      </c>
      <c r="T219" s="3">
        <v>18.910249710083008</v>
      </c>
      <c r="V219" s="14" t="s">
        <v>124</v>
      </c>
      <c r="W219" s="3">
        <f t="shared" si="297"/>
        <v>27.893482208251953</v>
      </c>
      <c r="X219" s="2">
        <f t="shared" si="296"/>
        <v>2.3067813045550407</v>
      </c>
      <c r="Y219" s="2">
        <f t="shared" si="295"/>
        <v>202.66619067775386</v>
      </c>
    </row>
    <row r="220" spans="16:25" ht="16" x14ac:dyDescent="0.2">
      <c r="P220">
        <v>33</v>
      </c>
      <c r="Q220" t="s">
        <v>22</v>
      </c>
      <c r="R220" t="s">
        <v>310</v>
      </c>
      <c r="S220" t="s">
        <v>7</v>
      </c>
      <c r="T220" s="3">
        <v>18.728816986083984</v>
      </c>
      <c r="V220" s="14" t="s">
        <v>174</v>
      </c>
      <c r="W220" s="3">
        <f t="shared" si="297"/>
        <v>28.393058776855469</v>
      </c>
      <c r="X220" s="2">
        <f t="shared" si="296"/>
        <v>2.1598556623564886</v>
      </c>
      <c r="Y220" s="2">
        <f t="shared" si="295"/>
        <v>144.49594590827769</v>
      </c>
    </row>
    <row r="221" spans="16:25" ht="16" x14ac:dyDescent="0.2">
      <c r="P221">
        <v>57</v>
      </c>
      <c r="Q221" t="s">
        <v>32</v>
      </c>
      <c r="R221" t="s">
        <v>326</v>
      </c>
      <c r="S221" t="s">
        <v>7</v>
      </c>
      <c r="T221" s="3">
        <v>18.676507949829102</v>
      </c>
      <c r="V221" s="14" t="s">
        <v>174</v>
      </c>
      <c r="W221" s="3">
        <f t="shared" si="297"/>
        <v>27.618125915527344</v>
      </c>
      <c r="X221" s="2">
        <f t="shared" si="296"/>
        <v>2.3877636858045581</v>
      </c>
      <c r="Y221" s="2">
        <f t="shared" si="295"/>
        <v>244.21013618300444</v>
      </c>
    </row>
    <row r="222" spans="16:25" ht="16" x14ac:dyDescent="0.2">
      <c r="P222">
        <v>80</v>
      </c>
      <c r="Q222" t="s">
        <v>332</v>
      </c>
      <c r="R222" t="s">
        <v>326</v>
      </c>
      <c r="S222" t="s">
        <v>7</v>
      </c>
      <c r="T222" s="3">
        <v>18.684814453125</v>
      </c>
      <c r="V222" s="14" t="s">
        <v>174</v>
      </c>
      <c r="W222" s="3">
        <f t="shared" si="297"/>
        <v>27.969364166259766</v>
      </c>
      <c r="X222" s="2">
        <f t="shared" si="296"/>
        <v>2.284464394370989</v>
      </c>
      <c r="Y222" s="2">
        <f t="shared" si="295"/>
        <v>192.51492052680521</v>
      </c>
    </row>
    <row r="223" spans="16:25" ht="16" x14ac:dyDescent="0.2">
      <c r="P223">
        <v>81</v>
      </c>
      <c r="Q223" t="s">
        <v>40</v>
      </c>
      <c r="R223" t="s">
        <v>326</v>
      </c>
      <c r="S223" t="s">
        <v>7</v>
      </c>
      <c r="T223" s="3">
        <v>18.7679443359375</v>
      </c>
      <c r="V223" s="14" t="s">
        <v>175</v>
      </c>
      <c r="W223" s="3">
        <f t="shared" si="297"/>
        <v>28.268198013305664</v>
      </c>
      <c r="X223" s="2">
        <f t="shared" si="296"/>
        <v>2.1965772562479673</v>
      </c>
      <c r="Y223" s="2">
        <f>10^X223</f>
        <v>157.24514895412142</v>
      </c>
    </row>
    <row r="224" spans="16:25" ht="16" x14ac:dyDescent="0.2">
      <c r="P224">
        <v>105</v>
      </c>
      <c r="Q224" t="s">
        <v>182</v>
      </c>
      <c r="R224" t="s">
        <v>343</v>
      </c>
      <c r="S224" t="s">
        <v>7</v>
      </c>
      <c r="T224" s="3">
        <v>18.696300506591797</v>
      </c>
      <c r="V224" s="14" t="s">
        <v>175</v>
      </c>
      <c r="W224" s="3">
        <f t="shared" si="297"/>
        <v>28.34703254699707</v>
      </c>
      <c r="X224" s="2">
        <f t="shared" si="296"/>
        <v>2.1733919925307132</v>
      </c>
      <c r="Y224" s="2">
        <f t="shared" ref="Y224:Y255" si="298">10^X224</f>
        <v>149.0705976155993</v>
      </c>
    </row>
    <row r="225" spans="16:25" ht="16" x14ac:dyDescent="0.2">
      <c r="P225">
        <v>128</v>
      </c>
      <c r="Q225" t="s">
        <v>349</v>
      </c>
      <c r="R225" t="s">
        <v>343</v>
      </c>
      <c r="S225" t="s">
        <v>7</v>
      </c>
      <c r="T225" s="3">
        <v>18.637859344482422</v>
      </c>
      <c r="V225" s="14" t="s">
        <v>175</v>
      </c>
      <c r="W225" s="3">
        <f t="shared" si="297"/>
        <v>28.20421028137207</v>
      </c>
      <c r="X225" s="2">
        <f t="shared" si="296"/>
        <v>2.2153960704158377</v>
      </c>
      <c r="Y225" s="2">
        <f t="shared" si="298"/>
        <v>164.20866502958154</v>
      </c>
    </row>
    <row r="226" spans="16:25" ht="16" x14ac:dyDescent="0.2">
      <c r="P226">
        <v>129</v>
      </c>
      <c r="Q226" t="s">
        <v>192</v>
      </c>
      <c r="R226" t="s">
        <v>343</v>
      </c>
      <c r="S226" t="s">
        <v>7</v>
      </c>
      <c r="T226" s="3">
        <v>18.930583953857422</v>
      </c>
      <c r="V226" s="14" t="s">
        <v>176</v>
      </c>
      <c r="W226" s="3">
        <f t="shared" si="297"/>
        <v>28.36555290222168</v>
      </c>
      <c r="X226" s="2">
        <f t="shared" si="296"/>
        <v>2.1679451496318811</v>
      </c>
      <c r="Y226" s="2">
        <f t="shared" si="298"/>
        <v>147.21265645803581</v>
      </c>
    </row>
    <row r="227" spans="16:25" ht="16" x14ac:dyDescent="0.2">
      <c r="P227">
        <v>153</v>
      </c>
      <c r="Q227" t="s">
        <v>198</v>
      </c>
      <c r="R227" t="s">
        <v>360</v>
      </c>
      <c r="S227" t="s">
        <v>7</v>
      </c>
      <c r="T227" s="3">
        <v>19.347755432128906</v>
      </c>
      <c r="V227" s="14" t="s">
        <v>176</v>
      </c>
      <c r="W227" s="3">
        <f t="shared" si="297"/>
        <v>28.76922607421875</v>
      </c>
      <c r="X227" s="2">
        <f t="shared" si="296"/>
        <v>2.0492247296574471</v>
      </c>
      <c r="Y227" s="2">
        <f t="shared" si="298"/>
        <v>112.00172967515248</v>
      </c>
    </row>
    <row r="228" spans="16:25" ht="16" x14ac:dyDescent="0.2">
      <c r="P228">
        <v>176</v>
      </c>
      <c r="Q228" t="s">
        <v>366</v>
      </c>
      <c r="R228" t="s">
        <v>360</v>
      </c>
      <c r="S228" t="s">
        <v>7</v>
      </c>
      <c r="T228" s="3">
        <v>18.894367218017578</v>
      </c>
      <c r="V228" s="14" t="s">
        <v>176</v>
      </c>
      <c r="W228" s="3">
        <f t="shared" si="297"/>
        <v>28.717769622802734</v>
      </c>
      <c r="X228" s="2">
        <f t="shared" si="296"/>
        <v>2.0643580898762623</v>
      </c>
      <c r="Y228" s="2">
        <f t="shared" si="298"/>
        <v>115.97331996502663</v>
      </c>
    </row>
    <row r="229" spans="16:25" ht="16" x14ac:dyDescent="0.2">
      <c r="P229">
        <v>177</v>
      </c>
      <c r="Q229" t="s">
        <v>208</v>
      </c>
      <c r="R229" t="s">
        <v>360</v>
      </c>
      <c r="S229" t="s">
        <v>7</v>
      </c>
      <c r="T229" s="3">
        <v>19.237348556518555</v>
      </c>
      <c r="V229" s="14" t="s">
        <v>177</v>
      </c>
      <c r="W229" s="3">
        <f t="shared" si="297"/>
        <v>28.445016860961914</v>
      </c>
      <c r="X229" s="2">
        <f t="shared" si="296"/>
        <v>2.1445747717893324</v>
      </c>
      <c r="Y229" s="2">
        <f t="shared" si="298"/>
        <v>139.50018122063443</v>
      </c>
    </row>
    <row r="230" spans="16:25" ht="16" x14ac:dyDescent="0.2">
      <c r="P230">
        <v>201</v>
      </c>
      <c r="Q230" t="s">
        <v>214</v>
      </c>
      <c r="R230" t="s">
        <v>377</v>
      </c>
      <c r="S230" t="s">
        <v>7</v>
      </c>
      <c r="T230" s="3">
        <v>19.032482147216797</v>
      </c>
      <c r="V230" s="14" t="s">
        <v>177</v>
      </c>
      <c r="W230" s="3">
        <f t="shared" si="297"/>
        <v>28.759822845458984</v>
      </c>
      <c r="X230" s="2">
        <f t="shared" si="296"/>
        <v>2.0519902224989757</v>
      </c>
      <c r="Y230" s="2">
        <f t="shared" si="298"/>
        <v>112.71720792695635</v>
      </c>
    </row>
    <row r="231" spans="16:25" ht="16" x14ac:dyDescent="0.2">
      <c r="P231">
        <v>224</v>
      </c>
      <c r="Q231" t="s">
        <v>384</v>
      </c>
      <c r="R231" t="s">
        <v>377</v>
      </c>
      <c r="S231" t="s">
        <v>7</v>
      </c>
      <c r="T231" s="3">
        <v>18.643775939941406</v>
      </c>
      <c r="V231" s="14" t="s">
        <v>177</v>
      </c>
      <c r="W231" s="3">
        <f t="shared" si="297"/>
        <v>28.756603240966797</v>
      </c>
      <c r="X231" s="2">
        <f t="shared" si="296"/>
        <v>2.0529371092974547</v>
      </c>
      <c r="Y231" s="2">
        <f t="shared" si="298"/>
        <v>112.96323194227254</v>
      </c>
    </row>
    <row r="232" spans="16:25" ht="16" x14ac:dyDescent="0.2">
      <c r="P232">
        <v>225</v>
      </c>
      <c r="Q232" t="s">
        <v>224</v>
      </c>
      <c r="R232" t="s">
        <v>377</v>
      </c>
      <c r="S232" t="s">
        <v>7</v>
      </c>
      <c r="T232" s="3">
        <v>19.240615844726562</v>
      </c>
      <c r="V232" s="14" t="s">
        <v>299</v>
      </c>
      <c r="W232" s="3">
        <f t="shared" si="297"/>
        <v>29.195613861083984</v>
      </c>
      <c r="X232" s="2">
        <f t="shared" si="296"/>
        <v>1.9238239335674425</v>
      </c>
      <c r="Y232" s="2">
        <f t="shared" si="298"/>
        <v>83.911973174869985</v>
      </c>
    </row>
    <row r="233" spans="16:25" ht="16" x14ac:dyDescent="0.2">
      <c r="P233">
        <v>249</v>
      </c>
      <c r="Q233" t="s">
        <v>230</v>
      </c>
      <c r="R233" t="s">
        <v>395</v>
      </c>
      <c r="S233" t="s">
        <v>7</v>
      </c>
      <c r="T233" s="3">
        <v>18.8267822265625</v>
      </c>
      <c r="V233" s="14" t="s">
        <v>299</v>
      </c>
      <c r="W233" s="3">
        <f t="shared" si="297"/>
        <v>28.744649887084961</v>
      </c>
      <c r="X233" s="2">
        <f t="shared" si="296"/>
        <v>2.0564525948223755</v>
      </c>
      <c r="Y233" s="2">
        <f t="shared" si="298"/>
        <v>113.88134685272748</v>
      </c>
    </row>
    <row r="234" spans="16:25" ht="16" x14ac:dyDescent="0.2">
      <c r="P234">
        <v>272</v>
      </c>
      <c r="Q234" t="s">
        <v>402</v>
      </c>
      <c r="R234" t="s">
        <v>395</v>
      </c>
      <c r="S234" t="s">
        <v>7</v>
      </c>
      <c r="T234" s="3">
        <v>18.42814826965332</v>
      </c>
      <c r="V234" s="14" t="s">
        <v>299</v>
      </c>
      <c r="W234" s="3">
        <f t="shared" si="297"/>
        <v>28.681169509887695</v>
      </c>
      <c r="X234" s="2">
        <f t="shared" si="296"/>
        <v>2.0751221957862205</v>
      </c>
      <c r="Y234" s="2">
        <f t="shared" si="298"/>
        <v>118.88366788368792</v>
      </c>
    </row>
    <row r="235" spans="16:25" ht="16" x14ac:dyDescent="0.2">
      <c r="P235">
        <v>273</v>
      </c>
      <c r="Q235" t="s">
        <v>240</v>
      </c>
      <c r="R235" t="s">
        <v>395</v>
      </c>
      <c r="S235" t="s">
        <v>7</v>
      </c>
      <c r="T235" s="3">
        <v>18.444362640380859</v>
      </c>
      <c r="V235" s="14" t="s">
        <v>300</v>
      </c>
      <c r="W235" s="3">
        <f t="shared" si="297"/>
        <v>28.45686149597168</v>
      </c>
      <c r="X235" s="2">
        <f t="shared" si="296"/>
        <v>2.1410912605224168</v>
      </c>
      <c r="Y235" s="2">
        <f t="shared" si="298"/>
        <v>138.38571454058237</v>
      </c>
    </row>
    <row r="236" spans="16:25" ht="16" x14ac:dyDescent="0.2">
      <c r="P236">
        <v>297</v>
      </c>
      <c r="Q236" t="s">
        <v>246</v>
      </c>
      <c r="R236" t="s">
        <v>413</v>
      </c>
      <c r="S236" t="s">
        <v>7</v>
      </c>
      <c r="T236" s="3">
        <v>18.697864532470703</v>
      </c>
      <c r="V236" s="14" t="s">
        <v>300</v>
      </c>
      <c r="W236" s="3">
        <f t="shared" si="297"/>
        <v>27.934286117553711</v>
      </c>
      <c r="X236" s="2">
        <f t="shared" si="296"/>
        <v>2.2947808606688698</v>
      </c>
      <c r="Y236" s="2">
        <f t="shared" si="298"/>
        <v>197.14277283832999</v>
      </c>
    </row>
    <row r="237" spans="16:25" ht="16" x14ac:dyDescent="0.2">
      <c r="P237">
        <v>320</v>
      </c>
      <c r="Q237" t="s">
        <v>420</v>
      </c>
      <c r="R237" t="s">
        <v>413</v>
      </c>
      <c r="S237" t="s">
        <v>7</v>
      </c>
      <c r="T237" s="3">
        <v>18.732975006103516</v>
      </c>
      <c r="V237" s="14" t="s">
        <v>300</v>
      </c>
      <c r="W237" s="3">
        <f t="shared" si="297"/>
        <v>28.040260314941406</v>
      </c>
      <c r="X237" s="2">
        <f t="shared" si="296"/>
        <v>2.2636138124400316</v>
      </c>
      <c r="Y237" s="2">
        <f t="shared" si="298"/>
        <v>183.49059647612813</v>
      </c>
    </row>
    <row r="238" spans="16:25" ht="16" x14ac:dyDescent="0.2">
      <c r="P238">
        <v>321</v>
      </c>
      <c r="Q238" t="s">
        <v>256</v>
      </c>
      <c r="R238" t="s">
        <v>413</v>
      </c>
      <c r="S238" t="s">
        <v>7</v>
      </c>
      <c r="T238" s="3">
        <v>19.038429260253906</v>
      </c>
      <c r="V238" s="14" t="s">
        <v>301</v>
      </c>
      <c r="W238" s="3">
        <f t="shared" si="297"/>
        <v>28.357177734375</v>
      </c>
      <c r="X238" s="2">
        <f t="shared" si="296"/>
        <v>2.1704082894020944</v>
      </c>
      <c r="Y238" s="2">
        <f t="shared" si="298"/>
        <v>148.04995830029759</v>
      </c>
    </row>
    <row r="239" spans="16:25" ht="16" x14ac:dyDescent="0.2">
      <c r="P239">
        <v>345</v>
      </c>
      <c r="Q239" t="s">
        <v>262</v>
      </c>
      <c r="R239" t="s">
        <v>431</v>
      </c>
      <c r="S239" t="s">
        <v>7</v>
      </c>
      <c r="T239" s="3">
        <v>18.786571502685547</v>
      </c>
      <c r="V239" s="14" t="s">
        <v>301</v>
      </c>
      <c r="W239" s="3">
        <f t="shared" si="297"/>
        <v>27.841543197631836</v>
      </c>
      <c r="X239" s="2">
        <f t="shared" si="296"/>
        <v>2.3220565856032489</v>
      </c>
      <c r="Y239" s="2">
        <f t="shared" si="298"/>
        <v>209.92133789641957</v>
      </c>
    </row>
    <row r="240" spans="16:25" ht="16" x14ac:dyDescent="0.2">
      <c r="P240">
        <v>368</v>
      </c>
      <c r="Q240" t="s">
        <v>437</v>
      </c>
      <c r="R240" t="s">
        <v>431</v>
      </c>
      <c r="S240" t="s">
        <v>7</v>
      </c>
      <c r="T240" s="3">
        <v>18.152370452880859</v>
      </c>
      <c r="V240" s="14" t="s">
        <v>301</v>
      </c>
      <c r="W240" s="3">
        <f t="shared" si="297"/>
        <v>27.848047256469727</v>
      </c>
      <c r="X240" s="2">
        <f t="shared" si="296"/>
        <v>2.3201437396418667</v>
      </c>
      <c r="Y240" s="2">
        <f t="shared" si="298"/>
        <v>208.99877454003686</v>
      </c>
    </row>
    <row r="241" spans="16:25" ht="16" x14ac:dyDescent="0.2">
      <c r="P241">
        <v>369</v>
      </c>
      <c r="Q241" t="s">
        <v>272</v>
      </c>
      <c r="R241" t="s">
        <v>431</v>
      </c>
      <c r="S241" t="s">
        <v>7</v>
      </c>
      <c r="T241" s="3">
        <v>18.460479736328125</v>
      </c>
      <c r="V241" s="14" t="s">
        <v>302</v>
      </c>
      <c r="W241" s="3">
        <f t="shared" si="297"/>
        <v>27.990716934204102</v>
      </c>
      <c r="X241" s="2">
        <f t="shared" si="296"/>
        <v>2.278184537908329</v>
      </c>
      <c r="Y241" s="2">
        <f t="shared" si="298"/>
        <v>189.75120298114948</v>
      </c>
    </row>
    <row r="242" spans="16:25" ht="16" x14ac:dyDescent="0.2">
      <c r="P242">
        <v>10</v>
      </c>
      <c r="Q242" t="s">
        <v>16</v>
      </c>
      <c r="R242" t="s">
        <v>311</v>
      </c>
      <c r="S242" t="s">
        <v>7</v>
      </c>
      <c r="T242" s="3">
        <v>18.396032333374023</v>
      </c>
      <c r="V242" s="14" t="s">
        <v>302</v>
      </c>
      <c r="W242" s="3">
        <f t="shared" si="297"/>
        <v>28.060089111328125</v>
      </c>
      <c r="X242" s="2">
        <f t="shared" si="296"/>
        <v>2.2577821565413436</v>
      </c>
      <c r="Y242" s="2">
        <f t="shared" si="298"/>
        <v>181.04317466466938</v>
      </c>
    </row>
    <row r="243" spans="16:25" ht="16" x14ac:dyDescent="0.2">
      <c r="P243">
        <v>11</v>
      </c>
      <c r="Q243" t="s">
        <v>17</v>
      </c>
      <c r="R243" t="s">
        <v>311</v>
      </c>
      <c r="S243" t="s">
        <v>7</v>
      </c>
      <c r="T243" s="3">
        <v>18.773027420043945</v>
      </c>
      <c r="V243" s="14" t="s">
        <v>302</v>
      </c>
      <c r="W243" s="3">
        <f t="shared" si="297"/>
        <v>27.240453720092773</v>
      </c>
      <c r="X243" s="2">
        <f t="shared" si="296"/>
        <v>2.4988372095486233</v>
      </c>
      <c r="Y243" s="2">
        <f t="shared" si="298"/>
        <v>315.38222266353876</v>
      </c>
    </row>
    <row r="244" spans="16:25" ht="16" x14ac:dyDescent="0.2">
      <c r="P244">
        <v>34</v>
      </c>
      <c r="Q244" t="s">
        <v>316</v>
      </c>
      <c r="R244" t="s">
        <v>311</v>
      </c>
      <c r="S244" t="s">
        <v>7</v>
      </c>
      <c r="T244" s="3">
        <v>18.731582641601562</v>
      </c>
      <c r="V244" s="14" t="s">
        <v>303</v>
      </c>
      <c r="W244" s="3">
        <f t="shared" si="297"/>
        <v>27.411575317382812</v>
      </c>
      <c r="X244" s="2">
        <f t="shared" si="296"/>
        <v>2.4485102883998557</v>
      </c>
      <c r="Y244" s="2">
        <f t="shared" si="298"/>
        <v>280.87319106031964</v>
      </c>
    </row>
    <row r="245" spans="16:25" ht="16" x14ac:dyDescent="0.2">
      <c r="P245">
        <v>58</v>
      </c>
      <c r="Q245" t="s">
        <v>33</v>
      </c>
      <c r="R245" t="s">
        <v>327</v>
      </c>
      <c r="S245" t="s">
        <v>7</v>
      </c>
      <c r="T245" s="3">
        <v>18.456666946411133</v>
      </c>
      <c r="V245" s="14" t="s">
        <v>303</v>
      </c>
      <c r="W245" s="3">
        <f t="shared" si="297"/>
        <v>27.673860549926758</v>
      </c>
      <c r="X245" s="2">
        <f t="shared" si="296"/>
        <v>2.3713721104856313</v>
      </c>
      <c r="Y245" s="2">
        <f t="shared" si="298"/>
        <v>235.1646886696409</v>
      </c>
    </row>
    <row r="246" spans="16:25" ht="16" x14ac:dyDescent="0.2">
      <c r="P246">
        <v>59</v>
      </c>
      <c r="Q246" t="s">
        <v>34</v>
      </c>
      <c r="R246" t="s">
        <v>327</v>
      </c>
      <c r="S246" t="s">
        <v>7</v>
      </c>
      <c r="T246" s="3">
        <v>18.954631805419922</v>
      </c>
      <c r="V246" s="14" t="s">
        <v>303</v>
      </c>
      <c r="W246" s="3">
        <f t="shared" si="297"/>
        <v>28.264469146728516</v>
      </c>
      <c r="X246" s="2">
        <f t="shared" si="296"/>
        <v>2.1976739172023665</v>
      </c>
      <c r="Y246" s="2">
        <f t="shared" si="298"/>
        <v>157.64271910618498</v>
      </c>
    </row>
    <row r="247" spans="16:25" ht="16" x14ac:dyDescent="0.2">
      <c r="P247">
        <v>82</v>
      </c>
      <c r="Q247" t="s">
        <v>333</v>
      </c>
      <c r="R247" t="s">
        <v>327</v>
      </c>
      <c r="S247" t="s">
        <v>7</v>
      </c>
      <c r="T247" s="3">
        <v>18.855854034423828</v>
      </c>
      <c r="V247" s="14" t="s">
        <v>304</v>
      </c>
      <c r="W247" s="3">
        <f t="shared" si="297"/>
        <v>28.210906982421875</v>
      </c>
      <c r="X247" s="2">
        <f t="shared" si="296"/>
        <v>2.2134265683130776</v>
      </c>
      <c r="Y247" s="2">
        <f t="shared" si="298"/>
        <v>163.46567355749951</v>
      </c>
    </row>
    <row r="248" spans="16:25" ht="16" x14ac:dyDescent="0.2">
      <c r="P248">
        <v>106</v>
      </c>
      <c r="Q248" t="s">
        <v>183</v>
      </c>
      <c r="R248" t="s">
        <v>344</v>
      </c>
      <c r="S248" t="s">
        <v>7</v>
      </c>
      <c r="T248" s="3">
        <v>18.612491607666016</v>
      </c>
      <c r="V248" s="14" t="s">
        <v>304</v>
      </c>
      <c r="W248" s="3">
        <f t="shared" si="297"/>
        <v>28.449344635009766</v>
      </c>
      <c r="X248" s="2">
        <f t="shared" si="296"/>
        <v>2.1433019719399553</v>
      </c>
      <c r="Y248" s="2">
        <f t="shared" si="298"/>
        <v>139.09194237128591</v>
      </c>
    </row>
    <row r="249" spans="16:25" ht="16" x14ac:dyDescent="0.2">
      <c r="P249">
        <v>107</v>
      </c>
      <c r="Q249" t="s">
        <v>50</v>
      </c>
      <c r="R249" t="s">
        <v>344</v>
      </c>
      <c r="S249" t="s">
        <v>7</v>
      </c>
      <c r="T249" s="3">
        <v>18.741117477416992</v>
      </c>
      <c r="V249" s="14" t="s">
        <v>304</v>
      </c>
      <c r="W249" s="3">
        <f t="shared" si="297"/>
        <v>28.913900375366211</v>
      </c>
      <c r="X249" s="2">
        <f t="shared" si="296"/>
        <v>2.0066759674824395</v>
      </c>
      <c r="Y249" s="2">
        <f t="shared" si="298"/>
        <v>101.54907398684027</v>
      </c>
    </row>
    <row r="250" spans="16:25" ht="16" x14ac:dyDescent="0.2">
      <c r="P250">
        <v>130</v>
      </c>
      <c r="Q250" t="s">
        <v>350</v>
      </c>
      <c r="R250" t="s">
        <v>344</v>
      </c>
      <c r="S250" t="s">
        <v>7</v>
      </c>
      <c r="T250" s="3">
        <v>19.096799850463867</v>
      </c>
      <c r="V250" s="14" t="s">
        <v>305</v>
      </c>
      <c r="W250" s="3">
        <f t="shared" si="297"/>
        <v>28.287858963012695</v>
      </c>
      <c r="X250" s="2">
        <f t="shared" si="296"/>
        <v>2.1907949641160247</v>
      </c>
      <c r="Y250" s="2">
        <f t="shared" si="298"/>
        <v>155.16542815159863</v>
      </c>
    </row>
    <row r="251" spans="16:25" ht="16" x14ac:dyDescent="0.2">
      <c r="P251">
        <v>154</v>
      </c>
      <c r="Q251" t="s">
        <v>199</v>
      </c>
      <c r="R251" t="s">
        <v>361</v>
      </c>
      <c r="S251" t="s">
        <v>7</v>
      </c>
      <c r="T251" s="3">
        <v>18.913341522216797</v>
      </c>
      <c r="V251" s="14" t="s">
        <v>305</v>
      </c>
      <c r="W251" s="3">
        <f t="shared" si="297"/>
        <v>28.749746322631836</v>
      </c>
      <c r="X251" s="2">
        <f t="shared" si="296"/>
        <v>2.0549537313593809</v>
      </c>
      <c r="Y251" s="2">
        <f t="shared" si="298"/>
        <v>113.48899009188771</v>
      </c>
    </row>
    <row r="252" spans="16:25" ht="16" x14ac:dyDescent="0.2">
      <c r="P252">
        <v>155</v>
      </c>
      <c r="Q252" t="s">
        <v>129</v>
      </c>
      <c r="R252" t="s">
        <v>361</v>
      </c>
      <c r="S252" t="s">
        <v>7</v>
      </c>
      <c r="T252" s="3">
        <v>19.410057067871094</v>
      </c>
      <c r="V252" s="14" t="s">
        <v>305</v>
      </c>
      <c r="W252" s="3">
        <f t="shared" si="297"/>
        <v>27.964805603027344</v>
      </c>
      <c r="X252" s="2">
        <f t="shared" si="296"/>
        <v>2.2858050693996406</v>
      </c>
      <c r="Y252" s="2">
        <f t="shared" si="298"/>
        <v>193.11013586397846</v>
      </c>
    </row>
    <row r="253" spans="16:25" ht="16" x14ac:dyDescent="0.2">
      <c r="P253">
        <v>178</v>
      </c>
      <c r="Q253" t="s">
        <v>367</v>
      </c>
      <c r="R253" t="s">
        <v>361</v>
      </c>
      <c r="S253" t="s">
        <v>7</v>
      </c>
      <c r="T253" s="3">
        <v>19.046659469604492</v>
      </c>
      <c r="V253" s="14" t="s">
        <v>306</v>
      </c>
      <c r="W253" s="3">
        <f t="shared" si="297"/>
        <v>28.003303527832031</v>
      </c>
      <c r="X253" s="2">
        <f t="shared" si="296"/>
        <v>2.2744828163543236</v>
      </c>
      <c r="Y253" s="2">
        <f t="shared" si="298"/>
        <v>188.14072634687278</v>
      </c>
    </row>
    <row r="254" spans="16:25" ht="16" x14ac:dyDescent="0.2">
      <c r="P254">
        <v>202</v>
      </c>
      <c r="Q254" t="s">
        <v>215</v>
      </c>
      <c r="R254" t="s">
        <v>378</v>
      </c>
      <c r="S254" t="s">
        <v>7</v>
      </c>
      <c r="T254" s="3">
        <v>18.761878967285156</v>
      </c>
      <c r="V254" s="14" t="s">
        <v>306</v>
      </c>
      <c r="W254" s="3">
        <f t="shared" si="297"/>
        <v>28.132623672485352</v>
      </c>
      <c r="X254" s="2">
        <f t="shared" si="296"/>
        <v>2.2364497169327247</v>
      </c>
      <c r="Y254" s="2">
        <f t="shared" si="298"/>
        <v>172.36525131909826</v>
      </c>
    </row>
    <row r="255" spans="16:25" ht="16" x14ac:dyDescent="0.2">
      <c r="P255">
        <v>203</v>
      </c>
      <c r="Q255" t="s">
        <v>136</v>
      </c>
      <c r="R255" t="s">
        <v>378</v>
      </c>
      <c r="S255" t="s">
        <v>7</v>
      </c>
      <c r="T255" s="3">
        <v>18.879800796508789</v>
      </c>
      <c r="V255" s="14" t="s">
        <v>306</v>
      </c>
      <c r="W255" s="3">
        <f t="shared" si="297"/>
        <v>27.996610641479492</v>
      </c>
      <c r="X255" s="2">
        <f t="shared" si="296"/>
        <v>2.2764511965532939</v>
      </c>
      <c r="Y255" s="2">
        <f t="shared" si="298"/>
        <v>188.99538374128559</v>
      </c>
    </row>
    <row r="256" spans="16:25" ht="16" x14ac:dyDescent="0.2">
      <c r="P256">
        <v>226</v>
      </c>
      <c r="Q256" t="s">
        <v>385</v>
      </c>
      <c r="R256" t="s">
        <v>378</v>
      </c>
      <c r="S256" t="s">
        <v>7</v>
      </c>
      <c r="T256" s="3">
        <v>18.901363372802734</v>
      </c>
      <c r="V256" s="14" t="s">
        <v>277</v>
      </c>
      <c r="W256" s="3">
        <f t="shared" si="297"/>
        <v>27.967844009399414</v>
      </c>
      <c r="X256" s="2">
        <f t="shared" ref="X256:X291" si="299">((W256-$J$25)/$J$24)</f>
        <v>2.2849114730311713</v>
      </c>
      <c r="Y256" s="2">
        <f t="shared" ref="Y256:Y291" si="300">10^X256</f>
        <v>192.71320448614861</v>
      </c>
    </row>
    <row r="257" spans="16:25" ht="16" x14ac:dyDescent="0.2">
      <c r="P257">
        <v>250</v>
      </c>
      <c r="Q257" t="s">
        <v>231</v>
      </c>
      <c r="R257" t="s">
        <v>396</v>
      </c>
      <c r="S257" t="s">
        <v>7</v>
      </c>
      <c r="T257" s="3">
        <v>18.934358596801758</v>
      </c>
      <c r="V257" s="14" t="s">
        <v>277</v>
      </c>
      <c r="W257" s="3">
        <f t="shared" si="297"/>
        <v>28.026420593261719</v>
      </c>
      <c r="X257" s="2">
        <f t="shared" si="299"/>
        <v>2.267684079388943</v>
      </c>
      <c r="Y257" s="2">
        <f t="shared" si="300"/>
        <v>185.2183791614643</v>
      </c>
    </row>
    <row r="258" spans="16:25" ht="16" x14ac:dyDescent="0.2">
      <c r="P258">
        <v>251</v>
      </c>
      <c r="Q258" t="s">
        <v>142</v>
      </c>
      <c r="R258" t="s">
        <v>396</v>
      </c>
      <c r="S258" t="s">
        <v>7</v>
      </c>
      <c r="T258" s="3">
        <v>18.866157531738281</v>
      </c>
      <c r="V258" s="14" t="s">
        <v>277</v>
      </c>
      <c r="W258" s="3">
        <f t="shared" si="297"/>
        <v>27.141458511352539</v>
      </c>
      <c r="X258" s="2">
        <f t="shared" si="299"/>
        <v>2.5279517347942662</v>
      </c>
      <c r="Y258" s="2">
        <f t="shared" si="300"/>
        <v>337.24982640325442</v>
      </c>
    </row>
    <row r="259" spans="16:25" ht="16" x14ac:dyDescent="0.2">
      <c r="P259">
        <v>274</v>
      </c>
      <c r="Q259" t="s">
        <v>403</v>
      </c>
      <c r="R259" t="s">
        <v>396</v>
      </c>
      <c r="S259" t="s">
        <v>7</v>
      </c>
      <c r="T259" s="3">
        <v>18.604301452636719</v>
      </c>
      <c r="V259" s="14" t="s">
        <v>278</v>
      </c>
      <c r="W259" s="3">
        <f t="shared" si="297"/>
        <v>28.353988647460938</v>
      </c>
      <c r="X259" s="2">
        <f t="shared" si="299"/>
        <v>2.1713462009702562</v>
      </c>
      <c r="Y259" s="2">
        <f t="shared" si="300"/>
        <v>148.37003562670716</v>
      </c>
    </row>
    <row r="260" spans="16:25" ht="16" x14ac:dyDescent="0.2">
      <c r="P260">
        <v>298</v>
      </c>
      <c r="Q260" t="s">
        <v>247</v>
      </c>
      <c r="R260" t="s">
        <v>414</v>
      </c>
      <c r="S260" t="s">
        <v>7</v>
      </c>
      <c r="T260" s="3">
        <v>19.109565734863281</v>
      </c>
      <c r="V260" s="14" t="s">
        <v>278</v>
      </c>
      <c r="W260" s="3">
        <f t="shared" si="297"/>
        <v>28.635288238525391</v>
      </c>
      <c r="X260" s="2">
        <f t="shared" si="299"/>
        <v>2.0886158936164376</v>
      </c>
      <c r="Y260" s="2">
        <f t="shared" si="300"/>
        <v>122.63541176386059</v>
      </c>
    </row>
    <row r="261" spans="16:25" ht="16" x14ac:dyDescent="0.2">
      <c r="P261">
        <v>299</v>
      </c>
      <c r="Q261" t="s">
        <v>148</v>
      </c>
      <c r="R261" t="s">
        <v>414</v>
      </c>
      <c r="S261" t="s">
        <v>7</v>
      </c>
      <c r="T261" s="3">
        <v>19.13667106628418</v>
      </c>
      <c r="V261" s="14" t="s">
        <v>278</v>
      </c>
      <c r="W261" s="3">
        <f t="shared" si="297"/>
        <v>27.964494705200195</v>
      </c>
      <c r="X261" s="2">
        <f t="shared" si="299"/>
        <v>2.2858965045584987</v>
      </c>
      <c r="Y261" s="2">
        <f t="shared" si="300"/>
        <v>193.150797017988</v>
      </c>
    </row>
    <row r="262" spans="16:25" ht="16" x14ac:dyDescent="0.2">
      <c r="P262">
        <v>322</v>
      </c>
      <c r="Q262" t="s">
        <v>421</v>
      </c>
      <c r="R262" t="s">
        <v>414</v>
      </c>
      <c r="S262" t="s">
        <v>7</v>
      </c>
      <c r="T262" s="3">
        <v>19.144929885864258</v>
      </c>
      <c r="V262" s="14" t="s">
        <v>279</v>
      </c>
      <c r="W262" s="3">
        <f t="shared" si="297"/>
        <v>28.278097152709961</v>
      </c>
      <c r="X262" s="2">
        <f t="shared" si="299"/>
        <v>2.1936659159137819</v>
      </c>
      <c r="Y262" s="2">
        <f t="shared" si="300"/>
        <v>156.19456427001325</v>
      </c>
    </row>
    <row r="263" spans="16:25" ht="16" x14ac:dyDescent="0.2">
      <c r="P263">
        <v>346</v>
      </c>
      <c r="Q263" t="s">
        <v>263</v>
      </c>
      <c r="R263" t="s">
        <v>432</v>
      </c>
      <c r="S263" t="s">
        <v>7</v>
      </c>
      <c r="T263" s="3">
        <v>18.993497848510742</v>
      </c>
      <c r="V263" s="14" t="s">
        <v>279</v>
      </c>
      <c r="W263" s="3">
        <f t="shared" si="297"/>
        <v>28.637710571289062</v>
      </c>
      <c r="X263" s="2">
        <f t="shared" si="299"/>
        <v>2.0879034847099991</v>
      </c>
      <c r="Y263" s="2">
        <f t="shared" si="300"/>
        <v>122.43440773291599</v>
      </c>
    </row>
    <row r="264" spans="16:25" ht="16" x14ac:dyDescent="0.2">
      <c r="P264">
        <v>347</v>
      </c>
      <c r="Q264" t="s">
        <v>154</v>
      </c>
      <c r="R264" t="s">
        <v>432</v>
      </c>
      <c r="S264" t="s">
        <v>7</v>
      </c>
      <c r="T264" s="3">
        <v>19.13599967956543</v>
      </c>
      <c r="V264" s="14" t="s">
        <v>279</v>
      </c>
      <c r="W264" s="3">
        <f t="shared" si="297"/>
        <v>28.803205490112305</v>
      </c>
      <c r="X264" s="2">
        <f t="shared" si="299"/>
        <v>2.0392313716509904</v>
      </c>
      <c r="Y264" s="2">
        <f t="shared" si="300"/>
        <v>109.45393299885954</v>
      </c>
    </row>
    <row r="265" spans="16:25" ht="16" x14ac:dyDescent="0.2">
      <c r="P265">
        <v>370</v>
      </c>
      <c r="Q265" t="s">
        <v>438</v>
      </c>
      <c r="R265" t="s">
        <v>432</v>
      </c>
      <c r="S265" t="s">
        <v>7</v>
      </c>
      <c r="T265" s="3">
        <v>19.157402038574219</v>
      </c>
      <c r="V265" s="14" t="s">
        <v>280</v>
      </c>
      <c r="W265" s="3">
        <f t="shared" si="297"/>
        <v>28.710933685302734</v>
      </c>
      <c r="X265" s="2">
        <f t="shared" si="299"/>
        <v>2.0663685414673454</v>
      </c>
      <c r="Y265" s="2">
        <f t="shared" si="300"/>
        <v>116.51143238073023</v>
      </c>
    </row>
    <row r="266" spans="16:25" ht="16" x14ac:dyDescent="0.2">
      <c r="P266">
        <v>12</v>
      </c>
      <c r="Q266" t="s">
        <v>18</v>
      </c>
      <c r="R266" t="s">
        <v>312</v>
      </c>
      <c r="S266" t="s">
        <v>7</v>
      </c>
      <c r="T266" s="3">
        <v>19.038864135742188</v>
      </c>
      <c r="V266" s="14" t="s">
        <v>280</v>
      </c>
      <c r="W266" s="3">
        <f t="shared" si="297"/>
        <v>28.629995346069336</v>
      </c>
      <c r="X266" s="2">
        <f t="shared" si="299"/>
        <v>2.0901725351246006</v>
      </c>
      <c r="Y266" s="2">
        <f t="shared" si="300"/>
        <v>123.07576251588949</v>
      </c>
    </row>
    <row r="267" spans="16:25" ht="16" x14ac:dyDescent="0.2">
      <c r="P267">
        <v>35</v>
      </c>
      <c r="Q267" t="s">
        <v>23</v>
      </c>
      <c r="R267" t="s">
        <v>312</v>
      </c>
      <c r="S267" t="s">
        <v>7</v>
      </c>
      <c r="T267" s="3">
        <v>18.671558380126953</v>
      </c>
      <c r="V267" s="14" t="s">
        <v>280</v>
      </c>
      <c r="W267" s="3">
        <f t="shared" si="297"/>
        <v>29.373376846313477</v>
      </c>
      <c r="X267" s="2">
        <f t="shared" si="299"/>
        <v>1.871543777920865</v>
      </c>
      <c r="Y267" s="2">
        <f t="shared" si="300"/>
        <v>74.395005106970075</v>
      </c>
    </row>
    <row r="268" spans="16:25" ht="16" x14ac:dyDescent="0.2">
      <c r="P268">
        <v>36</v>
      </c>
      <c r="Q268" t="s">
        <v>317</v>
      </c>
      <c r="R268" t="s">
        <v>312</v>
      </c>
      <c r="S268" t="s">
        <v>7</v>
      </c>
      <c r="T268" s="3">
        <v>19.37224006652832</v>
      </c>
      <c r="V268" s="14" t="s">
        <v>281</v>
      </c>
      <c r="W268" s="3">
        <f t="shared" si="297"/>
        <v>27.915531158447266</v>
      </c>
      <c r="X268" s="2">
        <f t="shared" si="299"/>
        <v>2.3002967006507666</v>
      </c>
      <c r="Y268" s="2">
        <f t="shared" si="300"/>
        <v>199.6625901008716</v>
      </c>
    </row>
    <row r="269" spans="16:25" ht="16" x14ac:dyDescent="0.2">
      <c r="P269">
        <v>60</v>
      </c>
      <c r="Q269" t="s">
        <v>35</v>
      </c>
      <c r="R269" t="s">
        <v>328</v>
      </c>
      <c r="S269" t="s">
        <v>7</v>
      </c>
      <c r="T269" s="3">
        <v>19.500713348388672</v>
      </c>
      <c r="V269" s="14" t="s">
        <v>281</v>
      </c>
      <c r="W269" s="3">
        <f t="shared" si="297"/>
        <v>28.718534469604492</v>
      </c>
      <c r="X269" s="2">
        <f t="shared" si="299"/>
        <v>2.0641331481664342</v>
      </c>
      <c r="Y269" s="2">
        <f t="shared" si="300"/>
        <v>115.91326743562151</v>
      </c>
    </row>
    <row r="270" spans="16:25" ht="16" x14ac:dyDescent="0.2">
      <c r="P270">
        <v>83</v>
      </c>
      <c r="Q270" t="s">
        <v>41</v>
      </c>
      <c r="R270" t="s">
        <v>328</v>
      </c>
      <c r="S270" t="s">
        <v>7</v>
      </c>
      <c r="T270" s="3">
        <v>18.500307083129883</v>
      </c>
      <c r="V270" s="14" t="s">
        <v>281</v>
      </c>
      <c r="W270" s="3">
        <f t="shared" si="297"/>
        <v>28.404972076416016</v>
      </c>
      <c r="X270" s="2">
        <f t="shared" si="299"/>
        <v>2.1563519568213594</v>
      </c>
      <c r="Y270" s="2">
        <f t="shared" si="300"/>
        <v>143.33490298610755</v>
      </c>
    </row>
    <row r="271" spans="16:25" ht="16" x14ac:dyDescent="0.2">
      <c r="P271">
        <v>84</v>
      </c>
      <c r="Q271" t="s">
        <v>334</v>
      </c>
      <c r="R271" t="s">
        <v>328</v>
      </c>
      <c r="S271" t="s">
        <v>7</v>
      </c>
      <c r="T271" s="3">
        <v>18.23687744140625</v>
      </c>
      <c r="V271" s="14" t="s">
        <v>282</v>
      </c>
      <c r="W271" s="3">
        <f t="shared" si="297"/>
        <v>28.564537048339844</v>
      </c>
      <c r="X271" s="2">
        <f t="shared" si="299"/>
        <v>2.1094238432033876</v>
      </c>
      <c r="Y271" s="2">
        <f t="shared" si="300"/>
        <v>128.65416285182212</v>
      </c>
    </row>
    <row r="272" spans="16:25" ht="16" x14ac:dyDescent="0.2">
      <c r="P272">
        <v>108</v>
      </c>
      <c r="Q272" t="s">
        <v>51</v>
      </c>
      <c r="R272" t="s">
        <v>345</v>
      </c>
      <c r="S272" t="s">
        <v>7</v>
      </c>
      <c r="T272" s="3">
        <v>19.778375625610352</v>
      </c>
      <c r="V272" s="14" t="s">
        <v>282</v>
      </c>
      <c r="W272" s="3">
        <f t="shared" si="297"/>
        <v>28.51789665222168</v>
      </c>
      <c r="X272" s="2">
        <f t="shared" si="299"/>
        <v>2.1231407998877483</v>
      </c>
      <c r="Y272" s="2">
        <f t="shared" si="300"/>
        <v>132.78248737217908</v>
      </c>
    </row>
    <row r="273" spans="16:25" ht="16" x14ac:dyDescent="0.2">
      <c r="P273">
        <v>131</v>
      </c>
      <c r="Q273" t="s">
        <v>56</v>
      </c>
      <c r="R273" t="s">
        <v>345</v>
      </c>
      <c r="S273" t="s">
        <v>7</v>
      </c>
      <c r="T273" s="3">
        <v>18.612573623657227</v>
      </c>
      <c r="V273" s="14" t="s">
        <v>282</v>
      </c>
      <c r="W273" s="3">
        <f t="shared" si="297"/>
        <v>28.259500503540039</v>
      </c>
      <c r="X273" s="2">
        <f t="shared" si="299"/>
        <v>2.1991351968884074</v>
      </c>
      <c r="Y273" s="2">
        <f t="shared" si="300"/>
        <v>158.17403621115676</v>
      </c>
    </row>
    <row r="274" spans="16:25" ht="16" x14ac:dyDescent="0.2">
      <c r="P274">
        <v>132</v>
      </c>
      <c r="Q274" t="s">
        <v>351</v>
      </c>
      <c r="R274" t="s">
        <v>345</v>
      </c>
      <c r="S274" t="s">
        <v>7</v>
      </c>
      <c r="T274" s="3">
        <v>19.653060913085938</v>
      </c>
      <c r="V274" s="14" t="s">
        <v>277</v>
      </c>
      <c r="W274" s="3">
        <f t="shared" si="297"/>
        <v>28.783050537109375</v>
      </c>
      <c r="X274" s="2">
        <f t="shared" si="299"/>
        <v>2.0451589503236947</v>
      </c>
      <c r="Y274" s="2">
        <f t="shared" si="300"/>
        <v>110.958084382248</v>
      </c>
    </row>
    <row r="275" spans="16:25" ht="16" x14ac:dyDescent="0.2">
      <c r="P275">
        <v>156</v>
      </c>
      <c r="Q275" t="s">
        <v>130</v>
      </c>
      <c r="R275" t="s">
        <v>362</v>
      </c>
      <c r="S275" t="s">
        <v>7</v>
      </c>
      <c r="T275" s="3">
        <v>18.203018188476562</v>
      </c>
      <c r="V275" s="14" t="s">
        <v>277</v>
      </c>
      <c r="W275" s="3">
        <f t="shared" si="297"/>
        <v>28.443111419677734</v>
      </c>
      <c r="X275" s="2">
        <f t="shared" si="299"/>
        <v>2.145135162732271</v>
      </c>
      <c r="Y275" s="2">
        <f t="shared" si="300"/>
        <v>139.68030116065611</v>
      </c>
    </row>
    <row r="276" spans="16:25" ht="16" x14ac:dyDescent="0.2">
      <c r="P276">
        <v>179</v>
      </c>
      <c r="Q276" t="s">
        <v>133</v>
      </c>
      <c r="R276" t="s">
        <v>362</v>
      </c>
      <c r="S276" t="s">
        <v>7</v>
      </c>
      <c r="T276" s="3">
        <v>18.13990592956543</v>
      </c>
      <c r="V276" s="14" t="s">
        <v>277</v>
      </c>
      <c r="W276" s="3">
        <f t="shared" si="297"/>
        <v>28.601890563964844</v>
      </c>
      <c r="X276" s="2">
        <f t="shared" si="299"/>
        <v>2.0984381612949705</v>
      </c>
      <c r="Y276" s="2">
        <f t="shared" si="300"/>
        <v>125.44061116593375</v>
      </c>
    </row>
    <row r="277" spans="16:25" ht="16" x14ac:dyDescent="0.2">
      <c r="P277">
        <v>180</v>
      </c>
      <c r="Q277" t="s">
        <v>368</v>
      </c>
      <c r="R277" t="s">
        <v>362</v>
      </c>
      <c r="S277" t="s">
        <v>7</v>
      </c>
      <c r="T277" s="3">
        <v>18.439720153808594</v>
      </c>
      <c r="V277" s="14" t="s">
        <v>278</v>
      </c>
      <c r="W277" s="3">
        <f t="shared" ref="W277:W291" si="301">T131</f>
        <v>27.201631546020508</v>
      </c>
      <c r="X277" s="2">
        <f t="shared" si="299"/>
        <v>2.5102548244160623</v>
      </c>
      <c r="Y277" s="2">
        <f t="shared" si="300"/>
        <v>323.78358280853024</v>
      </c>
    </row>
    <row r="278" spans="16:25" ht="16" x14ac:dyDescent="0.2">
      <c r="P278">
        <v>204</v>
      </c>
      <c r="Q278" t="s">
        <v>137</v>
      </c>
      <c r="R278" t="s">
        <v>379</v>
      </c>
      <c r="S278" t="s">
        <v>7</v>
      </c>
      <c r="T278" s="3">
        <v>18.543743133544922</v>
      </c>
      <c r="V278" s="14" t="s">
        <v>278</v>
      </c>
      <c r="W278" s="3">
        <f t="shared" si="301"/>
        <v>28.216964721679688</v>
      </c>
      <c r="X278" s="2">
        <f t="shared" si="299"/>
        <v>2.211644985095087</v>
      </c>
      <c r="Y278" s="2">
        <f t="shared" si="300"/>
        <v>162.79647055160495</v>
      </c>
    </row>
    <row r="279" spans="16:25" ht="16" x14ac:dyDescent="0.2">
      <c r="P279">
        <v>227</v>
      </c>
      <c r="Q279" t="s">
        <v>139</v>
      </c>
      <c r="R279" t="s">
        <v>379</v>
      </c>
      <c r="S279" t="s">
        <v>7</v>
      </c>
      <c r="T279" s="3">
        <v>18.199172973632812</v>
      </c>
      <c r="V279" s="14" t="s">
        <v>278</v>
      </c>
      <c r="W279" s="3">
        <f t="shared" si="301"/>
        <v>27.232183456420898</v>
      </c>
      <c r="X279" s="2">
        <f t="shared" si="299"/>
        <v>2.5012694969646208</v>
      </c>
      <c r="Y279" s="2">
        <f t="shared" si="300"/>
        <v>317.15349158431849</v>
      </c>
    </row>
    <row r="280" spans="16:25" ht="16" x14ac:dyDescent="0.2">
      <c r="P280">
        <v>228</v>
      </c>
      <c r="Q280" t="s">
        <v>386</v>
      </c>
      <c r="R280" t="s">
        <v>379</v>
      </c>
      <c r="S280" t="s">
        <v>7</v>
      </c>
      <c r="T280" s="3">
        <v>18.075923919677734</v>
      </c>
      <c r="V280" s="14" t="s">
        <v>283</v>
      </c>
      <c r="W280" s="3">
        <f t="shared" si="301"/>
        <v>28.048084259033203</v>
      </c>
      <c r="X280" s="2">
        <f t="shared" si="299"/>
        <v>2.2613127877674253</v>
      </c>
      <c r="Y280" s="2">
        <f t="shared" si="300"/>
        <v>182.52097824610019</v>
      </c>
    </row>
    <row r="281" spans="16:25" ht="16" x14ac:dyDescent="0.2">
      <c r="P281">
        <v>252</v>
      </c>
      <c r="Q281" t="s">
        <v>143</v>
      </c>
      <c r="R281" t="s">
        <v>397</v>
      </c>
      <c r="S281" t="s">
        <v>7</v>
      </c>
      <c r="T281" s="3">
        <v>19.337577819824219</v>
      </c>
      <c r="V281" s="14" t="s">
        <v>283</v>
      </c>
      <c r="W281" s="3">
        <f t="shared" si="301"/>
        <v>28.616701126098633</v>
      </c>
      <c r="X281" s="2">
        <f t="shared" si="299"/>
        <v>2.0940823698315891</v>
      </c>
      <c r="Y281" s="2">
        <f t="shared" si="300"/>
        <v>124.18878261063105</v>
      </c>
    </row>
    <row r="282" spans="16:25" ht="16" x14ac:dyDescent="0.2">
      <c r="P282">
        <v>275</v>
      </c>
      <c r="Q282" t="s">
        <v>145</v>
      </c>
      <c r="R282" t="s">
        <v>397</v>
      </c>
      <c r="S282" t="s">
        <v>7</v>
      </c>
      <c r="T282" s="3">
        <v>18.85498046875</v>
      </c>
      <c r="V282" s="14" t="s">
        <v>283</v>
      </c>
      <c r="W282" s="3">
        <f t="shared" si="301"/>
        <v>27.758766174316406</v>
      </c>
      <c r="X282" s="2">
        <f t="shared" si="299"/>
        <v>2.3464013368871233</v>
      </c>
      <c r="Y282" s="2">
        <f t="shared" si="300"/>
        <v>222.02472299135266</v>
      </c>
    </row>
    <row r="283" spans="16:25" ht="16" x14ac:dyDescent="0.2">
      <c r="P283">
        <v>276</v>
      </c>
      <c r="Q283" t="s">
        <v>404</v>
      </c>
      <c r="R283" t="s">
        <v>397</v>
      </c>
      <c r="S283" t="s">
        <v>7</v>
      </c>
      <c r="T283" s="3">
        <v>19.008163452148438</v>
      </c>
      <c r="V283" s="14" t="s">
        <v>284</v>
      </c>
      <c r="W283" s="3">
        <f t="shared" si="301"/>
        <v>28.63792610168457</v>
      </c>
      <c r="X283" s="2">
        <f t="shared" si="299"/>
        <v>2.0878400971458833</v>
      </c>
      <c r="Y283" s="2">
        <f t="shared" si="300"/>
        <v>122.41653909111893</v>
      </c>
    </row>
    <row r="284" spans="16:25" ht="16" x14ac:dyDescent="0.2">
      <c r="P284">
        <v>300</v>
      </c>
      <c r="Q284" t="s">
        <v>149</v>
      </c>
      <c r="R284" t="s">
        <v>415</v>
      </c>
      <c r="S284" t="s">
        <v>7</v>
      </c>
      <c r="T284" s="3">
        <v>19.754491806030273</v>
      </c>
      <c r="V284" s="14" t="s">
        <v>284</v>
      </c>
      <c r="W284" s="3">
        <f t="shared" si="301"/>
        <v>28.456825256347656</v>
      </c>
      <c r="X284" s="2">
        <f t="shared" si="299"/>
        <v>2.141101918608419</v>
      </c>
      <c r="Y284" s="2">
        <f t="shared" si="300"/>
        <v>138.38911072682654</v>
      </c>
    </row>
    <row r="285" spans="16:25" ht="16" x14ac:dyDescent="0.2">
      <c r="P285">
        <v>323</v>
      </c>
      <c r="Q285" t="s">
        <v>151</v>
      </c>
      <c r="R285" t="s">
        <v>415</v>
      </c>
      <c r="S285" t="s">
        <v>7</v>
      </c>
      <c r="T285" s="3">
        <v>19.236179351806641</v>
      </c>
      <c r="V285" s="14" t="s">
        <v>284</v>
      </c>
      <c r="W285" s="3">
        <f t="shared" si="301"/>
        <v>28.119516372680664</v>
      </c>
      <c r="X285" s="2">
        <f t="shared" si="299"/>
        <v>2.2403045783540199</v>
      </c>
      <c r="Y285" s="2">
        <f t="shared" si="300"/>
        <v>173.90200064823881</v>
      </c>
    </row>
    <row r="286" spans="16:25" ht="16" x14ac:dyDescent="0.2">
      <c r="P286">
        <v>324</v>
      </c>
      <c r="Q286" t="s">
        <v>422</v>
      </c>
      <c r="R286" t="s">
        <v>415</v>
      </c>
      <c r="S286" t="s">
        <v>7</v>
      </c>
      <c r="T286" s="3">
        <v>19.430728912353516</v>
      </c>
      <c r="V286" s="14" t="s">
        <v>285</v>
      </c>
      <c r="W286" s="3">
        <f t="shared" si="301"/>
        <v>29.135471343994141</v>
      </c>
      <c r="X286" s="2">
        <f t="shared" si="299"/>
        <v>1.941511868715329</v>
      </c>
      <c r="Y286" s="2">
        <f t="shared" si="300"/>
        <v>87.400087759558716</v>
      </c>
    </row>
    <row r="287" spans="16:25" ht="16" x14ac:dyDescent="0.2">
      <c r="P287">
        <v>348</v>
      </c>
      <c r="Q287" t="s">
        <v>155</v>
      </c>
      <c r="R287" t="s">
        <v>433</v>
      </c>
      <c r="S287" t="s">
        <v>7</v>
      </c>
      <c r="T287" s="3">
        <v>18.955780029296875</v>
      </c>
      <c r="V287" s="14" t="s">
        <v>285</v>
      </c>
      <c r="W287" s="3">
        <f t="shared" si="301"/>
        <v>28.934741973876953</v>
      </c>
      <c r="X287" s="2">
        <f t="shared" si="299"/>
        <v>2.0005464461275952</v>
      </c>
      <c r="Y287" s="2">
        <f t="shared" si="300"/>
        <v>100.12590306219521</v>
      </c>
    </row>
    <row r="288" spans="16:25" ht="16" x14ac:dyDescent="0.2">
      <c r="P288">
        <v>371</v>
      </c>
      <c r="Q288" t="s">
        <v>157</v>
      </c>
      <c r="R288" t="s">
        <v>433</v>
      </c>
      <c r="S288" t="s">
        <v>7</v>
      </c>
      <c r="T288" s="3">
        <v>19.101163864135742</v>
      </c>
      <c r="V288" s="14" t="s">
        <v>285</v>
      </c>
      <c r="W288" s="3">
        <f t="shared" si="301"/>
        <v>28.802799224853516</v>
      </c>
      <c r="X288" s="2">
        <f t="shared" si="299"/>
        <v>2.03935085440459</v>
      </c>
      <c r="Y288" s="2">
        <f t="shared" si="300"/>
        <v>109.48405002083861</v>
      </c>
    </row>
    <row r="289" spans="16:25" ht="16" x14ac:dyDescent="0.2">
      <c r="P289">
        <v>372</v>
      </c>
      <c r="Q289" t="s">
        <v>439</v>
      </c>
      <c r="R289" t="s">
        <v>433</v>
      </c>
      <c r="S289" t="s">
        <v>7</v>
      </c>
      <c r="T289" s="3">
        <v>19.522026062011719</v>
      </c>
      <c r="V289" s="14" t="s">
        <v>286</v>
      </c>
      <c r="W289" s="3">
        <f t="shared" si="301"/>
        <v>29.353290557861328</v>
      </c>
      <c r="X289" s="2">
        <f t="shared" si="299"/>
        <v>1.8774511623253556</v>
      </c>
      <c r="Y289" s="2">
        <f t="shared" si="300"/>
        <v>75.413858600688968</v>
      </c>
    </row>
    <row r="290" spans="16:25" ht="16" x14ac:dyDescent="0.2">
      <c r="V290" s="14" t="s">
        <v>286</v>
      </c>
      <c r="W290" s="3">
        <f t="shared" si="301"/>
        <v>28.835239410400391</v>
      </c>
      <c r="X290" s="2">
        <f t="shared" si="299"/>
        <v>2.0298101845772636</v>
      </c>
      <c r="Y290" s="2">
        <f t="shared" si="300"/>
        <v>107.10510827360461</v>
      </c>
    </row>
    <row r="291" spans="16:25" ht="16" x14ac:dyDescent="0.2">
      <c r="V291" s="14" t="s">
        <v>286</v>
      </c>
      <c r="W291" s="3">
        <f t="shared" si="301"/>
        <v>28.57182502746582</v>
      </c>
      <c r="X291" s="2">
        <f t="shared" si="299"/>
        <v>2.1072804460132293</v>
      </c>
      <c r="Y291" s="2">
        <f t="shared" si="300"/>
        <v>128.02077324749411</v>
      </c>
    </row>
    <row r="292" spans="16:25" x14ac:dyDescent="0.2">
      <c r="W292" s="3"/>
    </row>
    <row r="293" spans="16:25" x14ac:dyDescent="0.2">
      <c r="W293" s="3"/>
    </row>
    <row r="294" spans="16:25" x14ac:dyDescent="0.2">
      <c r="W294" s="3"/>
    </row>
    <row r="295" spans="16:25" x14ac:dyDescent="0.2">
      <c r="W295" s="3"/>
    </row>
    <row r="296" spans="16:25" x14ac:dyDescent="0.2">
      <c r="W296" s="3"/>
    </row>
    <row r="297" spans="16:25" x14ac:dyDescent="0.2">
      <c r="W297" s="3"/>
    </row>
    <row r="298" spans="16:25" x14ac:dyDescent="0.2">
      <c r="W298" s="3"/>
    </row>
    <row r="299" spans="16:25" x14ac:dyDescent="0.2">
      <c r="W299" s="3"/>
    </row>
    <row r="300" spans="16:25" x14ac:dyDescent="0.2">
      <c r="W300" s="3"/>
    </row>
    <row r="301" spans="16:25" x14ac:dyDescent="0.2">
      <c r="W301" s="3"/>
    </row>
    <row r="302" spans="16:25" x14ac:dyDescent="0.2">
      <c r="W302" s="3"/>
    </row>
    <row r="303" spans="16:25" x14ac:dyDescent="0.2">
      <c r="W303" s="3"/>
    </row>
    <row r="304" spans="16:25" x14ac:dyDescent="0.2">
      <c r="W304" s="3"/>
    </row>
    <row r="305" spans="23:23" x14ac:dyDescent="0.2">
      <c r="W305" s="3"/>
    </row>
    <row r="306" spans="23:23" x14ac:dyDescent="0.2">
      <c r="W306" s="3"/>
    </row>
    <row r="307" spans="23:23" x14ac:dyDescent="0.2">
      <c r="W307" s="3"/>
    </row>
    <row r="308" spans="23:23" x14ac:dyDescent="0.2">
      <c r="W308" s="3"/>
    </row>
    <row r="309" spans="23:23" x14ac:dyDescent="0.2">
      <c r="W309" s="3"/>
    </row>
    <row r="310" spans="23:23" x14ac:dyDescent="0.2">
      <c r="W310" s="3"/>
    </row>
    <row r="311" spans="23:23" x14ac:dyDescent="0.2">
      <c r="W311" s="3"/>
    </row>
    <row r="312" spans="23:23" x14ac:dyDescent="0.2">
      <c r="W312" s="3"/>
    </row>
    <row r="313" spans="23:23" x14ac:dyDescent="0.2">
      <c r="W313" s="3"/>
    </row>
    <row r="314" spans="23:23" x14ac:dyDescent="0.2">
      <c r="W314" s="3"/>
    </row>
  </sheetData>
  <sortState xmlns:xlrd2="http://schemas.microsoft.com/office/spreadsheetml/2017/richdata2" ref="A2:E101">
    <sortCondition ref="D2:D101"/>
    <sortCondition ref="C2:C101" customList="E8,E7,E6,E5,E4,E3,E2,E1,OVCAR3 Medium,OVCAR3 2uM,Caov-3"/>
  </sortState>
  <mergeCells count="1">
    <mergeCell ref="I28:N30"/>
  </mergeCells>
  <phoneticPr fontId="2" type="noConversion"/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Chappell, Vesna (NIH/NIEHS) [C]</dc:creator>
  <cp:lastModifiedBy>Rickard, Brittany Patricia</cp:lastModifiedBy>
  <cp:lastPrinted>2022-12-15T16:31:12Z</cp:lastPrinted>
  <dcterms:created xsi:type="dcterms:W3CDTF">2022-10-28T14:25:47Z</dcterms:created>
  <dcterms:modified xsi:type="dcterms:W3CDTF">2025-06-30T20:02:06Z</dcterms:modified>
</cp:coreProperties>
</file>