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DF850318-E7C8-3940-82FC-DC6E6C3E5F26}" xr6:coauthVersionLast="47" xr6:coauthVersionMax="47" xr10:uidLastSave="{00000000-0000-0000-0000-000000000000}"/>
  <bookViews>
    <workbookView xWindow="0" yWindow="760" windowWidth="30240" windowHeight="1740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3" i="5" l="1"/>
  <c r="AB49" i="5"/>
  <c r="AB2" i="5"/>
  <c r="I49" i="5"/>
  <c r="J22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61" i="5"/>
  <c r="W46" i="5"/>
  <c r="W47" i="5"/>
  <c r="W48" i="5"/>
  <c r="W49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" i="5"/>
  <c r="G2" i="5" l="1"/>
  <c r="G3" i="5"/>
  <c r="G4" i="5"/>
  <c r="X38" i="5" l="1"/>
  <c r="Y38" i="5" l="1"/>
  <c r="X39" i="5"/>
  <c r="Y39" i="5" s="1"/>
  <c r="X40" i="5"/>
  <c r="Y40" i="5" s="1"/>
  <c r="X41" i="5"/>
  <c r="Y41" i="5" s="1"/>
  <c r="X42" i="5"/>
  <c r="Y42" i="5" s="1"/>
  <c r="X43" i="5"/>
  <c r="Y43" i="5" s="1"/>
  <c r="X44" i="5"/>
  <c r="Y44" i="5" s="1"/>
  <c r="X45" i="5"/>
  <c r="Y45" i="5" s="1"/>
  <c r="X46" i="5"/>
  <c r="Y46" i="5" s="1"/>
  <c r="X47" i="5"/>
  <c r="Y47" i="5" s="1"/>
  <c r="X48" i="5"/>
  <c r="Y48" i="5" s="1"/>
  <c r="X49" i="5"/>
  <c r="Y49" i="5" s="1"/>
  <c r="X107" i="5" l="1"/>
  <c r="Y107" i="5" s="1"/>
  <c r="AB48" i="5" s="1"/>
  <c r="X101" i="5"/>
  <c r="Y101" i="5" s="1"/>
  <c r="AB42" i="5" s="1"/>
  <c r="X102" i="5"/>
  <c r="Y102" i="5" s="1"/>
  <c r="X98" i="5"/>
  <c r="Y98" i="5" s="1"/>
  <c r="AB39" i="5" s="1"/>
  <c r="X99" i="5"/>
  <c r="Y99" i="5" s="1"/>
  <c r="AB40" i="5" s="1"/>
  <c r="X95" i="5"/>
  <c r="Y95" i="5" s="1"/>
  <c r="X96" i="5"/>
  <c r="Y96" i="5" s="1"/>
  <c r="X92" i="5"/>
  <c r="Y92" i="5" s="1"/>
  <c r="X90" i="5"/>
  <c r="Y90" i="5" s="1"/>
  <c r="X86" i="5"/>
  <c r="Y86" i="5" s="1"/>
  <c r="X87" i="5"/>
  <c r="Y87" i="5" s="1"/>
  <c r="X83" i="5"/>
  <c r="Y83" i="5" s="1"/>
  <c r="X84" i="5"/>
  <c r="Y84" i="5" s="1"/>
  <c r="X80" i="5"/>
  <c r="Y80" i="5" s="1"/>
  <c r="X81" i="5"/>
  <c r="Y81" i="5" s="1"/>
  <c r="X77" i="5"/>
  <c r="Y77" i="5" s="1"/>
  <c r="X78" i="5"/>
  <c r="Y78" i="5" s="1"/>
  <c r="X75" i="5"/>
  <c r="Y75" i="5" s="1"/>
  <c r="X71" i="5"/>
  <c r="Y71" i="5" s="1"/>
  <c r="X72" i="5"/>
  <c r="Y72" i="5" s="1"/>
  <c r="X106" i="5"/>
  <c r="Y106" i="5" s="1"/>
  <c r="AB47" i="5" s="1"/>
  <c r="X103" i="5"/>
  <c r="Y103" i="5" s="1"/>
  <c r="AB44" i="5" s="1"/>
  <c r="X100" i="5"/>
  <c r="Y100" i="5" s="1"/>
  <c r="AB41" i="5" s="1"/>
  <c r="X97" i="5"/>
  <c r="Y97" i="5" s="1"/>
  <c r="AB38" i="5" s="1"/>
  <c r="X94" i="5"/>
  <c r="Y94" i="5" s="1"/>
  <c r="X91" i="5"/>
  <c r="Y91" i="5" s="1"/>
  <c r="X88" i="5"/>
  <c r="Y88" i="5" s="1"/>
  <c r="X82" i="5"/>
  <c r="Y82" i="5" s="1"/>
  <c r="X79" i="5"/>
  <c r="Y79" i="5" s="1"/>
  <c r="X76" i="5"/>
  <c r="Y76" i="5" s="1"/>
  <c r="X73" i="5"/>
  <c r="Y73" i="5" s="1"/>
  <c r="X70" i="5"/>
  <c r="Y70" i="5" s="1"/>
  <c r="X85" i="5"/>
  <c r="Y85" i="5" s="1"/>
  <c r="X89" i="5"/>
  <c r="Y89" i="5" s="1"/>
  <c r="X93" i="5"/>
  <c r="Y93" i="5" s="1"/>
  <c r="X104" i="5"/>
  <c r="Y104" i="5" s="1"/>
  <c r="AB45" i="5" s="1"/>
  <c r="X105" i="5"/>
  <c r="Y105" i="5" s="1"/>
  <c r="AB46" i="5" s="1"/>
  <c r="X108" i="5"/>
  <c r="Y108" i="5" s="1"/>
  <c r="X36" i="5"/>
  <c r="Y36" i="5" s="1"/>
  <c r="X37" i="5"/>
  <c r="Y37" i="5" s="1"/>
  <c r="X33" i="5"/>
  <c r="Y33" i="5" s="1"/>
  <c r="X34" i="5"/>
  <c r="Y34" i="5" s="1"/>
  <c r="X30" i="5"/>
  <c r="Y30" i="5" s="1"/>
  <c r="X31" i="5"/>
  <c r="Y31" i="5" s="1"/>
  <c r="X27" i="5"/>
  <c r="Y27" i="5" s="1"/>
  <c r="X28" i="5"/>
  <c r="Y28" i="5" s="1"/>
  <c r="X24" i="5"/>
  <c r="Y24" i="5" s="1"/>
  <c r="X25" i="5"/>
  <c r="Y25" i="5" s="1"/>
  <c r="X21" i="5"/>
  <c r="Y21" i="5" s="1"/>
  <c r="X22" i="5"/>
  <c r="Y22" i="5" s="1"/>
  <c r="X19" i="5"/>
  <c r="Y19" i="5" s="1"/>
  <c r="X18" i="5"/>
  <c r="Y18" i="5" s="1"/>
  <c r="X15" i="5"/>
  <c r="Y15" i="5" s="1"/>
  <c r="X12" i="5"/>
  <c r="Y12" i="5" s="1"/>
  <c r="X13" i="5"/>
  <c r="Y13" i="5" s="1"/>
  <c r="X35" i="5"/>
  <c r="Y35" i="5" s="1"/>
  <c r="X32" i="5"/>
  <c r="Y32" i="5" s="1"/>
  <c r="X29" i="5"/>
  <c r="Y29" i="5" s="1"/>
  <c r="X26" i="5"/>
  <c r="Y26" i="5" s="1"/>
  <c r="X23" i="5"/>
  <c r="Y23" i="5" s="1"/>
  <c r="X20" i="5"/>
  <c r="Y20" i="5" s="1"/>
  <c r="X17" i="5"/>
  <c r="Y17" i="5" s="1"/>
  <c r="X14" i="5"/>
  <c r="Y14" i="5" s="1"/>
  <c r="X11" i="5"/>
  <c r="Y11" i="5" s="1"/>
  <c r="X3" i="5"/>
  <c r="X4" i="5"/>
  <c r="X2" i="5"/>
  <c r="X74" i="5"/>
  <c r="Y74" i="5" s="1"/>
  <c r="X16" i="5"/>
  <c r="Y16" i="5" s="1"/>
  <c r="AD39" i="5" l="1"/>
  <c r="AD49" i="5"/>
  <c r="AC47" i="5"/>
  <c r="AH17" i="5" s="1"/>
  <c r="AM18" i="5" s="1"/>
  <c r="AD47" i="5"/>
  <c r="AI17" i="5" s="1"/>
  <c r="AC49" i="5"/>
  <c r="AD48" i="5"/>
  <c r="AC48" i="5"/>
  <c r="AC40" i="5"/>
  <c r="AD40" i="5"/>
  <c r="AD38" i="5"/>
  <c r="AI14" i="5" s="1"/>
  <c r="AC39" i="5"/>
  <c r="AC41" i="5"/>
  <c r="AH15" i="5" s="1"/>
  <c r="AM16" i="5" s="1"/>
  <c r="AD42" i="5"/>
  <c r="AC42" i="5"/>
  <c r="AD43" i="5"/>
  <c r="AC43" i="5"/>
  <c r="AD41" i="5"/>
  <c r="AI15" i="5" s="1"/>
  <c r="AD44" i="5"/>
  <c r="AI16" i="5" s="1"/>
  <c r="AC44" i="5"/>
  <c r="AH16" i="5" s="1"/>
  <c r="AM17" i="5" s="1"/>
  <c r="AD45" i="5"/>
  <c r="AC45" i="5"/>
  <c r="AC46" i="5"/>
  <c r="AD46" i="5"/>
  <c r="AC38" i="5"/>
  <c r="AH14" i="5" s="1"/>
  <c r="AM15" i="5" s="1"/>
  <c r="AB20" i="5"/>
  <c r="AB29" i="5"/>
  <c r="AB25" i="5"/>
  <c r="AB30" i="5"/>
  <c r="AB24" i="5"/>
  <c r="AB28" i="5"/>
  <c r="AB26" i="5"/>
  <c r="AB35" i="5"/>
  <c r="AB34" i="5"/>
  <c r="AB23" i="5"/>
  <c r="AB27" i="5"/>
  <c r="AB22" i="5"/>
  <c r="AB31" i="5"/>
  <c r="AB21" i="5"/>
  <c r="AB32" i="5"/>
  <c r="AB33" i="5"/>
  <c r="AB37" i="5"/>
  <c r="AB36" i="5"/>
  <c r="AB16" i="5"/>
  <c r="AB12" i="5"/>
  <c r="AB11" i="5"/>
  <c r="AB14" i="5"/>
  <c r="AB19" i="5"/>
  <c r="AB13" i="5"/>
  <c r="AB18" i="5"/>
  <c r="AB17" i="5"/>
  <c r="AB15" i="5"/>
  <c r="AD29" i="5" l="1"/>
  <c r="AI11" i="5" s="1"/>
  <c r="AC12" i="5"/>
  <c r="AC30" i="5"/>
  <c r="AC31" i="5"/>
  <c r="AC23" i="5"/>
  <c r="AH9" i="5" s="1"/>
  <c r="AM10" i="5" s="1"/>
  <c r="AD31" i="5"/>
  <c r="AC29" i="5"/>
  <c r="AH11" i="5" s="1"/>
  <c r="AM12" i="5" s="1"/>
  <c r="AD20" i="5"/>
  <c r="AI8" i="5" s="1"/>
  <c r="AD23" i="5"/>
  <c r="AI9" i="5" s="1"/>
  <c r="AC11" i="5"/>
  <c r="AH5" i="5" s="1"/>
  <c r="AM6" i="5" s="1"/>
  <c r="AD30" i="5"/>
  <c r="AC28" i="5"/>
  <c r="AD36" i="5"/>
  <c r="AD25" i="5"/>
  <c r="AC20" i="5"/>
  <c r="AH8" i="5" s="1"/>
  <c r="AM9" i="5" s="1"/>
  <c r="AC21" i="5"/>
  <c r="AD28" i="5"/>
  <c r="AC24" i="5"/>
  <c r="AD32" i="5"/>
  <c r="AI12" i="5" s="1"/>
  <c r="AC22" i="5"/>
  <c r="AC25" i="5"/>
  <c r="AD24" i="5"/>
  <c r="AC27" i="5"/>
  <c r="AC37" i="5"/>
  <c r="AD21" i="5"/>
  <c r="AC26" i="5"/>
  <c r="AH10" i="5" s="1"/>
  <c r="AM11" i="5" s="1"/>
  <c r="AD26" i="5"/>
  <c r="AI10" i="5" s="1"/>
  <c r="AD22" i="5"/>
  <c r="AD15" i="5"/>
  <c r="AC17" i="5"/>
  <c r="AH7" i="5" s="1"/>
  <c r="AM8" i="5" s="1"/>
  <c r="AD27" i="5"/>
  <c r="AD33" i="5"/>
  <c r="AC36" i="5"/>
  <c r="AC32" i="5"/>
  <c r="AH12" i="5" s="1"/>
  <c r="AM13" i="5" s="1"/>
  <c r="AC35" i="5"/>
  <c r="AH13" i="5" s="1"/>
  <c r="AM14" i="5" s="1"/>
  <c r="AD34" i="5"/>
  <c r="AC34" i="5"/>
  <c r="AD37" i="5"/>
  <c r="AC33" i="5"/>
  <c r="AD35" i="5"/>
  <c r="AI13" i="5" s="1"/>
  <c r="AD14" i="5"/>
  <c r="AI6" i="5" s="1"/>
  <c r="AC14" i="5"/>
  <c r="AH6" i="5" s="1"/>
  <c r="AM7" i="5" s="1"/>
  <c r="AD11" i="5"/>
  <c r="AI5" i="5" s="1"/>
  <c r="AD13" i="5"/>
  <c r="AD12" i="5"/>
  <c r="AD18" i="5"/>
  <c r="AD17" i="5"/>
  <c r="AI7" i="5" s="1"/>
  <c r="AC18" i="5"/>
  <c r="AC16" i="5"/>
  <c r="AC13" i="5"/>
  <c r="AC19" i="5"/>
  <c r="AC15" i="5"/>
  <c r="AD19" i="5"/>
  <c r="AD16" i="5"/>
  <c r="Y2" i="5"/>
  <c r="Y3" i="5"/>
  <c r="Y4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61" i="5"/>
  <c r="Y61" i="5" s="1"/>
  <c r="AB7" i="5" l="1"/>
  <c r="AB4" i="5"/>
  <c r="AB3" i="5"/>
  <c r="AB9" i="5"/>
  <c r="AB8" i="5"/>
  <c r="AB5" i="5"/>
  <c r="AB10" i="5"/>
  <c r="AB6" i="5"/>
  <c r="AD10" i="5" l="1"/>
  <c r="AC5" i="5"/>
  <c r="AH3" i="5" s="1"/>
  <c r="AM4" i="5" s="1"/>
  <c r="AC8" i="5"/>
  <c r="AH4" i="5" s="1"/>
  <c r="AM5" i="5" s="1"/>
  <c r="AC2" i="5"/>
  <c r="AH2" i="5" s="1"/>
  <c r="AM3" i="5" s="1"/>
  <c r="AD3" i="5"/>
  <c r="AC3" i="5"/>
  <c r="AD4" i="5"/>
  <c r="AC6" i="5"/>
  <c r="AD9" i="5"/>
  <c r="AD6" i="5"/>
  <c r="AD2" i="5"/>
  <c r="AI2" i="5" s="1"/>
  <c r="AD7" i="5"/>
  <c r="AD8" i="5"/>
  <c r="AI4" i="5" s="1"/>
  <c r="AC9" i="5"/>
  <c r="AC4" i="5"/>
  <c r="AC7" i="5"/>
  <c r="AC10" i="5"/>
  <c r="AD5" i="5"/>
  <c r="AI3" i="5" s="1"/>
</calcChain>
</file>

<file path=xl/sharedStrings.xml><?xml version="1.0" encoding="utf-8"?>
<sst xmlns="http://schemas.openxmlformats.org/spreadsheetml/2006/main" count="590" uniqueCount="214">
  <si>
    <t>Sample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</si>
  <si>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</si>
  <si>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</si>
  <si>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</si>
  <si>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</si>
  <si>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</si>
  <si>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</si>
  <si>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</si>
  <si>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</si>
  <si>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A3</t>
  </si>
  <si>
    <t>A4</t>
  </si>
  <si>
    <t>A5</t>
  </si>
  <si>
    <t>HPRT</t>
  </si>
  <si>
    <t>A6</t>
  </si>
  <si>
    <t>B1</t>
  </si>
  <si>
    <t>B3</t>
  </si>
  <si>
    <t>B5</t>
  </si>
  <si>
    <t>C1</t>
  </si>
  <si>
    <t>C2</t>
  </si>
  <si>
    <t>C3</t>
  </si>
  <si>
    <t>C4</t>
  </si>
  <si>
    <t>C5</t>
  </si>
  <si>
    <t>C6</t>
  </si>
  <si>
    <t>D1</t>
  </si>
  <si>
    <t>D3</t>
  </si>
  <si>
    <t>D5</t>
  </si>
  <si>
    <t>E1</t>
  </si>
  <si>
    <t>E2</t>
  </si>
  <si>
    <t>E3</t>
  </si>
  <si>
    <t>E4</t>
  </si>
  <si>
    <t>E5</t>
  </si>
  <si>
    <t>E6</t>
  </si>
  <si>
    <t>F1</t>
  </si>
  <si>
    <t>F3</t>
  </si>
  <si>
    <t>F5</t>
  </si>
  <si>
    <t>G1</t>
  </si>
  <si>
    <t>G2</t>
  </si>
  <si>
    <t>G3</t>
  </si>
  <si>
    <t>G4</t>
  </si>
  <si>
    <t>G5</t>
  </si>
  <si>
    <t>G6</t>
  </si>
  <si>
    <t>H1</t>
  </si>
  <si>
    <t>H3</t>
  </si>
  <si>
    <t>H5</t>
  </si>
  <si>
    <t>I1</t>
  </si>
  <si>
    <t>I2</t>
  </si>
  <si>
    <t>I3</t>
  </si>
  <si>
    <t>I4</t>
  </si>
  <si>
    <t>I5</t>
  </si>
  <si>
    <t>I6</t>
  </si>
  <si>
    <t>J1</t>
  </si>
  <si>
    <t>J3</t>
  </si>
  <si>
    <t>J5</t>
  </si>
  <si>
    <t>K1</t>
  </si>
  <si>
    <t>K2</t>
  </si>
  <si>
    <t>K3</t>
  </si>
  <si>
    <t>K4</t>
  </si>
  <si>
    <t>K5</t>
  </si>
  <si>
    <t>K6</t>
  </si>
  <si>
    <t>L1</t>
  </si>
  <si>
    <t>L3</t>
  </si>
  <si>
    <t>L5</t>
  </si>
  <si>
    <t>M1</t>
  </si>
  <si>
    <t>M2</t>
  </si>
  <si>
    <t>M3</t>
  </si>
  <si>
    <t>M4</t>
  </si>
  <si>
    <t>M5</t>
  </si>
  <si>
    <t>M6</t>
  </si>
  <si>
    <t>N1</t>
  </si>
  <si>
    <t>N3</t>
  </si>
  <si>
    <t>N5</t>
  </si>
  <si>
    <t>O1</t>
  </si>
  <si>
    <t>O2</t>
  </si>
  <si>
    <t>O3</t>
  </si>
  <si>
    <t>O4</t>
  </si>
  <si>
    <t>O5</t>
  </si>
  <si>
    <t>O6</t>
  </si>
  <si>
    <t>P1</t>
  </si>
  <si>
    <t>P3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</si>
  <si>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</si>
  <si>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</si>
  <si>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</si>
  <si>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</si>
  <si>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</si>
  <si>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</si>
  <si>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</si>
  <si>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</si>
  <si>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</si>
  <si>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</si>
  <si>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</si>
  <si>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</si>
  <si>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</si>
  <si>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</si>
  <si>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</si>
  <si>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</si>
  <si>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A14</t>
  </si>
  <si>
    <t>A15</t>
  </si>
  <si>
    <t>A16</t>
  </si>
  <si>
    <t>B15</t>
  </si>
  <si>
    <t>C14</t>
  </si>
  <si>
    <t>C15</t>
  </si>
  <si>
    <t>C16</t>
  </si>
  <si>
    <t>D15</t>
  </si>
  <si>
    <t>E14</t>
  </si>
  <si>
    <t>G14</t>
  </si>
  <si>
    <t>O7</t>
  </si>
  <si>
    <t>O8</t>
  </si>
  <si>
    <t>O11</t>
  </si>
  <si>
    <t>O12</t>
  </si>
  <si>
    <t>Note: Want primer efficiency to be between 95-110% to be acceptable.</t>
  </si>
  <si>
    <t>e8</t>
  </si>
  <si>
    <t>e7</t>
  </si>
  <si>
    <t>e6</t>
  </si>
  <si>
    <t>E15</t>
  </si>
  <si>
    <t>E16</t>
  </si>
  <si>
    <t>F15</t>
  </si>
  <si>
    <t>e5</t>
  </si>
  <si>
    <t>G15</t>
  </si>
  <si>
    <t>G16</t>
  </si>
  <si>
    <t>H15</t>
  </si>
  <si>
    <t>e4</t>
  </si>
  <si>
    <t>I15</t>
  </si>
  <si>
    <t>I16</t>
  </si>
  <si>
    <t>J15</t>
  </si>
  <si>
    <t>e3</t>
  </si>
  <si>
    <t>K15</t>
  </si>
  <si>
    <t>K16</t>
  </si>
  <si>
    <t>L15</t>
  </si>
  <si>
    <t>e2</t>
  </si>
  <si>
    <t>M15</t>
  </si>
  <si>
    <t>M16</t>
  </si>
  <si>
    <t>N15</t>
  </si>
  <si>
    <t>e1</t>
  </si>
  <si>
    <t>O9</t>
  </si>
  <si>
    <t>O10</t>
  </si>
  <si>
    <t>O15</t>
  </si>
  <si>
    <t>O16</t>
  </si>
  <si>
    <t>P15</t>
  </si>
  <si>
    <t>Media</t>
  </si>
  <si>
    <t>Methanol</t>
  </si>
  <si>
    <t>O13</t>
  </si>
  <si>
    <t>500nM PFOA</t>
  </si>
  <si>
    <t>O14</t>
  </si>
  <si>
    <t>2uM PFOA</t>
  </si>
  <si>
    <t>500nM PFHpA</t>
  </si>
  <si>
    <t>2uM PFHpA</t>
  </si>
  <si>
    <t>1% Methanol</t>
  </si>
  <si>
    <t>500nM PFPA</t>
  </si>
  <si>
    <t>2uM PFPA</t>
  </si>
  <si>
    <t>1uM PFOA + 1uM PFHpA</t>
  </si>
  <si>
    <t>1uM PFOA + 1uM PFPA</t>
  </si>
  <si>
    <t>1uM PFHpA + 1uM PFPA</t>
  </si>
  <si>
    <t>750nM PFOA + 750nM PFHpA + 750nM PFPA</t>
  </si>
  <si>
    <t>1</t>
  </si>
  <si>
    <t>9</t>
  </si>
  <si>
    <t>B2</t>
  </si>
  <si>
    <t>B4</t>
  </si>
  <si>
    <t>B6</t>
  </si>
  <si>
    <t>B14</t>
  </si>
  <si>
    <t>B16</t>
  </si>
  <si>
    <t>2</t>
  </si>
  <si>
    <t>10</t>
  </si>
  <si>
    <t>D2</t>
  </si>
  <si>
    <t>D4</t>
  </si>
  <si>
    <t>D6</t>
  </si>
  <si>
    <t>D14</t>
  </si>
  <si>
    <t>D16</t>
  </si>
  <si>
    <t>3</t>
  </si>
  <si>
    <t>11</t>
  </si>
  <si>
    <t>F2</t>
  </si>
  <si>
    <t>F4</t>
  </si>
  <si>
    <t>F6</t>
  </si>
  <si>
    <t>F14</t>
  </si>
  <si>
    <t>F16</t>
  </si>
  <si>
    <t>4</t>
  </si>
  <si>
    <t>12</t>
  </si>
  <si>
    <t>H2</t>
  </si>
  <si>
    <t>H4</t>
  </si>
  <si>
    <t>H6</t>
  </si>
  <si>
    <t>H14</t>
  </si>
  <si>
    <t>H16</t>
  </si>
  <si>
    <t>5</t>
  </si>
  <si>
    <t>13</t>
  </si>
  <si>
    <t>I14</t>
  </si>
  <si>
    <t>J2</t>
  </si>
  <si>
    <t>J4</t>
  </si>
  <si>
    <t>J6</t>
  </si>
  <si>
    <t>J14</t>
  </si>
  <si>
    <t>J16</t>
  </si>
  <si>
    <t>6</t>
  </si>
  <si>
    <t>14</t>
  </si>
  <si>
    <t>K14</t>
  </si>
  <si>
    <t>L2</t>
  </si>
  <si>
    <t>L4</t>
  </si>
  <si>
    <t>L6</t>
  </si>
  <si>
    <t>L14</t>
  </si>
  <si>
    <t>L16</t>
  </si>
  <si>
    <t>7</t>
  </si>
  <si>
    <t>15</t>
  </si>
  <si>
    <t>M14</t>
  </si>
  <si>
    <t>N2</t>
  </si>
  <si>
    <t>N4</t>
  </si>
  <si>
    <t>N6</t>
  </si>
  <si>
    <t>N14</t>
  </si>
  <si>
    <t>N16</t>
  </si>
  <si>
    <t>8</t>
  </si>
  <si>
    <t>16</t>
  </si>
  <si>
    <t>P2</t>
  </si>
  <si>
    <t>P4</t>
  </si>
  <si>
    <t>P6</t>
  </si>
  <si>
    <t>P14</t>
  </si>
  <si>
    <t>P16</t>
  </si>
  <si>
    <t>OVCAR-3</t>
  </si>
  <si>
    <t>Copy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</si>
</sst>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D6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0">
                  <c:v>7.1096177101135254</c:v>
                </c:pt>
                <c:pt idx="1">
                  <c:v>6.8443198204040527</c:v>
                </c:pt>
                <c:pt idx="2">
                  <c:v>7.5165629386901855</c:v>
                </c:pt>
                <c:pt idx="3">
                  <c:v>14.146235466003418</c:v>
                </c:pt>
                <c:pt idx="4">
                  <c:v>14.184506416320801</c:v>
                </c:pt>
                <c:pt idx="5">
                  <c:v>13.936623573303223</c:v>
                </c:pt>
                <c:pt idx="6">
                  <c:v>17.336809158325195</c:v>
                </c:pt>
                <c:pt idx="7">
                  <c:v>16.832256317138672</c:v>
                </c:pt>
                <c:pt idx="8">
                  <c:v>17.561769485473633</c:v>
                </c:pt>
                <c:pt idx="9">
                  <c:v>20.700641632080078</c:v>
                </c:pt>
                <c:pt idx="10">
                  <c:v>21.48747444152832</c:v>
                </c:pt>
                <c:pt idx="11">
                  <c:v>21.022235870361328</c:v>
                </c:pt>
                <c:pt idx="12">
                  <c:v>24.395328521728516</c:v>
                </c:pt>
                <c:pt idx="13">
                  <c:v>23.860332489013672</c:v>
                </c:pt>
                <c:pt idx="14">
                  <c:v>24.599174499511719</c:v>
                </c:pt>
                <c:pt idx="15">
                  <c:v>27.488761901855469</c:v>
                </c:pt>
                <c:pt idx="16">
                  <c:v>26.756126403808594</c:v>
                </c:pt>
                <c:pt idx="17">
                  <c:v>27.387483596801758</c:v>
                </c:pt>
                <c:pt idx="18">
                  <c:v>29.537405014038086</c:v>
                </c:pt>
                <c:pt idx="19">
                  <c:v>29.926813125610352</c:v>
                </c:pt>
                <c:pt idx="20">
                  <c:v>30.000434875488281</c:v>
                </c:pt>
                <c:pt idx="21">
                  <c:v>31.358831405639648</c:v>
                </c:pt>
                <c:pt idx="22">
                  <c:v>31.770009994506836</c:v>
                </c:pt>
                <c:pt idx="23">
                  <c:v>32.290767669677734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6.49774169921875</c:v>
                </c:pt>
                <c:pt idx="1">
                  <c:v>6.2342147827148438</c:v>
                </c:pt>
                <c:pt idx="2">
                  <c:v>6.3699631690979004</c:v>
                </c:pt>
                <c:pt idx="3">
                  <c:v>12.081071853637695</c:v>
                </c:pt>
                <c:pt idx="4">
                  <c:v>11.738213539123535</c:v>
                </c:pt>
                <c:pt idx="5">
                  <c:v>11.848760604858398</c:v>
                </c:pt>
                <c:pt idx="6">
                  <c:v>15.34455394744873</c:v>
                </c:pt>
                <c:pt idx="7">
                  <c:v>15.427165985107422</c:v>
                </c:pt>
                <c:pt idx="8">
                  <c:v>14.867037773132324</c:v>
                </c:pt>
                <c:pt idx="9">
                  <c:v>18.327890396118164</c:v>
                </c:pt>
                <c:pt idx="10">
                  <c:v>18.765205383300781</c:v>
                </c:pt>
                <c:pt idx="11">
                  <c:v>18.430023193359375</c:v>
                </c:pt>
                <c:pt idx="12">
                  <c:v>21.657472610473633</c:v>
                </c:pt>
                <c:pt idx="13">
                  <c:v>22.151403427124023</c:v>
                </c:pt>
                <c:pt idx="14">
                  <c:v>22.048637390136719</c:v>
                </c:pt>
                <c:pt idx="15">
                  <c:v>25.248762130737305</c:v>
                </c:pt>
                <c:pt idx="16">
                  <c:v>25.446949005126953</c:v>
                </c:pt>
                <c:pt idx="17">
                  <c:v>24.920141220092773</c:v>
                </c:pt>
                <c:pt idx="18">
                  <c:v>28.630533218383789</c:v>
                </c:pt>
                <c:pt idx="19">
                  <c:v>28.578031539916992</c:v>
                </c:pt>
                <c:pt idx="20">
                  <c:v>28.08234977722168</c:v>
                </c:pt>
                <c:pt idx="21">
                  <c:v>30.902217864990234</c:v>
                </c:pt>
                <c:pt idx="22">
                  <c:v>30.970691680908203</c:v>
                </c:pt>
                <c:pt idx="23">
                  <c:v>30.452409744262695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M291"/>
  <sheetViews>
    <sheetView tabSelected="1" zoomScale="50" zoomScaleNormal="130" workbookViewId="0">
      <selection activeCell="T108" sqref="P108:T108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style="1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</cols>
  <sheetData>
    <row r="1" spans="1:39" ht="44" thickBot="1" x14ac:dyDescent="0.25">
      <c r="F1" t="s">
        <v>80</v>
      </c>
      <c r="G1" t="s">
        <v>87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s="1" t="s">
        <v>3</v>
      </c>
      <c r="W1" s="5" t="s">
        <v>81</v>
      </c>
      <c r="X1" s="5" t="s">
        <v>89</v>
      </c>
      <c r="Y1" s="5" t="s">
        <v>90</v>
      </c>
      <c r="Z1" s="6"/>
      <c r="AB1" s="7" t="s">
        <v>85</v>
      </c>
      <c r="AC1" s="7" t="s">
        <v>82</v>
      </c>
      <c r="AD1" s="8" t="s">
        <v>83</v>
      </c>
      <c r="AG1" s="13" t="s">
        <v>0</v>
      </c>
      <c r="AH1" s="12" t="s">
        <v>86</v>
      </c>
      <c r="AI1" s="12" t="s">
        <v>83</v>
      </c>
    </row>
    <row r="2" spans="1:39" x14ac:dyDescent="0.2">
      <c r="A2">
        <v>3</v>
      </c>
      <c r="B2" t="s">
        <v>9</v>
      </c>
      <c r="C2" t="s">
        <v>110</v>
      </c>
      <c r="D2" t="s">
        <v>12</v>
      </c>
      <c r="E2" s="3">
        <v>7.1096177101135254</v>
      </c>
      <c r="F2" s="4">
        <v>100000000</v>
      </c>
      <c r="G2">
        <f>LOG(F2)</f>
        <v>8</v>
      </c>
      <c r="P2">
        <v>14</v>
      </c>
      <c r="Q2" t="s">
        <v>95</v>
      </c>
      <c r="R2" t="s">
        <v>153</v>
      </c>
      <c r="S2" t="s">
        <v>12</v>
      </c>
      <c r="T2" s="3">
        <v>27.908012390136719</v>
      </c>
      <c r="V2" s="1" t="s">
        <v>71</v>
      </c>
      <c r="W2" s="3">
        <f t="shared" ref="W2:W33" si="0">T60</f>
        <v>18.071874618530273</v>
      </c>
      <c r="X2" s="2">
        <f t="shared" ref="X2:X10" si="1">((W2-$I$52)/$I$51)</f>
        <v>5.0038418749179634</v>
      </c>
      <c r="Y2" s="2">
        <f>10^X2</f>
        <v>100888.5487565231</v>
      </c>
      <c r="AB2">
        <f t="shared" ref="AB2:AB49" si="2">Y2/Y61</f>
        <v>235.38812902948828</v>
      </c>
      <c r="AC2">
        <f>AVERAGE(AB2:AB4)</f>
        <v>225.73939556386867</v>
      </c>
      <c r="AD2">
        <f>STDEV(AB2:AB4)</f>
        <v>9.1224216291058315</v>
      </c>
      <c r="AG2" s="15" t="s">
        <v>71</v>
      </c>
      <c r="AH2">
        <f>AC2</f>
        <v>225.73939556386867</v>
      </c>
      <c r="AI2">
        <f>AD2</f>
        <v>9.1224216291058315</v>
      </c>
      <c r="AL2" t="s">
        <v>212</v>
      </c>
      <c r="AM2" t="s">
        <v>213</v>
      </c>
    </row>
    <row r="3" spans="1:39" x14ac:dyDescent="0.2">
      <c r="A3">
        <v>26</v>
      </c>
      <c r="B3" t="s">
        <v>155</v>
      </c>
      <c r="C3" t="s">
        <v>110</v>
      </c>
      <c r="D3" t="s">
        <v>12</v>
      </c>
      <c r="E3" s="3">
        <v>6.8443198204040527</v>
      </c>
      <c r="F3" s="4">
        <v>100000000</v>
      </c>
      <c r="G3">
        <f t="shared" ref="G3:G25" si="3">LOG(F3)</f>
        <v>8</v>
      </c>
      <c r="P3">
        <v>15</v>
      </c>
      <c r="Q3" t="s">
        <v>96</v>
      </c>
      <c r="R3" t="s">
        <v>153</v>
      </c>
      <c r="S3" t="s">
        <v>12</v>
      </c>
      <c r="T3" s="3">
        <v>28.66278076171875</v>
      </c>
      <c r="V3" s="1" t="s">
        <v>71</v>
      </c>
      <c r="W3" s="3">
        <f t="shared" si="0"/>
        <v>18.903463363647461</v>
      </c>
      <c r="X3" s="2">
        <f t="shared" si="1"/>
        <v>4.7604310491606778</v>
      </c>
      <c r="Y3" s="2">
        <f t="shared" ref="Y3:Y37" si="4">10^X3</f>
        <v>57601.13607555304</v>
      </c>
      <c r="AB3">
        <f t="shared" si="2"/>
        <v>224.57495140691361</v>
      </c>
      <c r="AC3">
        <f>AVERAGE(AB2:AB4)</f>
        <v>225.73939556386867</v>
      </c>
      <c r="AD3">
        <f>STDEV(AB2:AB4)</f>
        <v>9.1224216291058315</v>
      </c>
      <c r="AG3" s="15" t="s">
        <v>72</v>
      </c>
      <c r="AH3">
        <f>AC5</f>
        <v>267.89294596365579</v>
      </c>
      <c r="AI3">
        <f>AD5</f>
        <v>24.097947229171471</v>
      </c>
      <c r="AL3" t="s">
        <v>138</v>
      </c>
      <c r="AM3">
        <f>AH2</f>
        <v>225.73939556386867</v>
      </c>
    </row>
    <row r="4" spans="1:39" x14ac:dyDescent="0.2">
      <c r="A4">
        <v>27</v>
      </c>
      <c r="B4" t="s">
        <v>15</v>
      </c>
      <c r="C4" t="s">
        <v>110</v>
      </c>
      <c r="D4" t="s">
        <v>12</v>
      </c>
      <c r="E4" s="3">
        <v>7.5165629386901855</v>
      </c>
      <c r="F4" s="4">
        <v>100000000</v>
      </c>
      <c r="G4">
        <f t="shared" si="3"/>
        <v>8</v>
      </c>
      <c r="P4">
        <v>38</v>
      </c>
      <c r="Q4" t="s">
        <v>158</v>
      </c>
      <c r="R4" t="s">
        <v>153</v>
      </c>
      <c r="S4" t="s">
        <v>12</v>
      </c>
      <c r="T4" s="3">
        <v>28.268390655517578</v>
      </c>
      <c r="V4" s="1" t="s">
        <v>71</v>
      </c>
      <c r="W4" s="3">
        <f t="shared" si="0"/>
        <v>18.554557800292969</v>
      </c>
      <c r="X4" s="2">
        <f t="shared" si="1"/>
        <v>4.8625577214925162</v>
      </c>
      <c r="Y4" s="2">
        <f t="shared" si="4"/>
        <v>72871.50206055661</v>
      </c>
      <c r="AB4">
        <f t="shared" si="2"/>
        <v>217.25510625520403</v>
      </c>
      <c r="AC4">
        <f>AVERAGE(AB2:AB4)</f>
        <v>225.73939556386867</v>
      </c>
      <c r="AD4">
        <f>STDEV(AB2:AB4)</f>
        <v>9.1224216291058315</v>
      </c>
      <c r="AG4" s="15" t="s">
        <v>73</v>
      </c>
      <c r="AH4">
        <f>AC8</f>
        <v>234.56859253200557</v>
      </c>
      <c r="AI4">
        <f>AD8</f>
        <v>6.3438790381509209</v>
      </c>
      <c r="AL4" t="s">
        <v>139</v>
      </c>
      <c r="AM4">
        <f t="shared" ref="AM4:AM18" si="5">AH3</f>
        <v>267.89294596365579</v>
      </c>
    </row>
    <row r="5" spans="1:39" x14ac:dyDescent="0.2">
      <c r="A5">
        <v>51</v>
      </c>
      <c r="B5" t="s">
        <v>19</v>
      </c>
      <c r="C5" t="s">
        <v>111</v>
      </c>
      <c r="D5" t="s">
        <v>12</v>
      </c>
      <c r="E5" s="3">
        <v>14.146235466003418</v>
      </c>
      <c r="F5" s="4">
        <v>10000000</v>
      </c>
      <c r="G5">
        <f t="shared" si="3"/>
        <v>7</v>
      </c>
      <c r="P5">
        <v>62</v>
      </c>
      <c r="Q5" t="s">
        <v>99</v>
      </c>
      <c r="R5" t="s">
        <v>160</v>
      </c>
      <c r="S5" t="s">
        <v>12</v>
      </c>
      <c r="T5" s="3">
        <v>27.310407638549805</v>
      </c>
      <c r="V5" s="1" t="s">
        <v>72</v>
      </c>
      <c r="W5" s="3">
        <f t="shared" si="0"/>
        <v>17.374494552612305</v>
      </c>
      <c r="X5" s="2">
        <f t="shared" si="1"/>
        <v>5.2079690455999579</v>
      </c>
      <c r="Y5" s="2">
        <f t="shared" si="4"/>
        <v>161424.34972946692</v>
      </c>
      <c r="AB5">
        <f t="shared" si="2"/>
        <v>250.81662385614501</v>
      </c>
      <c r="AC5">
        <f>AVERAGE(AB5:AB7)</f>
        <v>267.89294596365579</v>
      </c>
      <c r="AD5">
        <f t="shared" ref="AD5" si="6">STDEV(AB5:AB7)</f>
        <v>24.097947229171471</v>
      </c>
      <c r="AG5" s="15" t="s">
        <v>74</v>
      </c>
      <c r="AH5">
        <f>AC11</f>
        <v>205.00161473510855</v>
      </c>
      <c r="AI5">
        <f>AD11</f>
        <v>29.80369863701722</v>
      </c>
      <c r="AL5" t="s">
        <v>141</v>
      </c>
      <c r="AM5">
        <f t="shared" si="5"/>
        <v>234.56859253200557</v>
      </c>
    </row>
    <row r="6" spans="1:39" x14ac:dyDescent="0.2">
      <c r="A6">
        <v>74</v>
      </c>
      <c r="B6" t="s">
        <v>162</v>
      </c>
      <c r="C6" t="s">
        <v>111</v>
      </c>
      <c r="D6" t="s">
        <v>12</v>
      </c>
      <c r="E6" s="3">
        <v>14.184506416320801</v>
      </c>
      <c r="F6" s="4">
        <v>10000000</v>
      </c>
      <c r="G6">
        <f t="shared" si="3"/>
        <v>7</v>
      </c>
      <c r="P6">
        <v>63</v>
      </c>
      <c r="Q6" t="s">
        <v>100</v>
      </c>
      <c r="R6" t="s">
        <v>160</v>
      </c>
      <c r="S6" t="s">
        <v>12</v>
      </c>
      <c r="T6" s="3">
        <v>28.233556747436523</v>
      </c>
      <c r="V6" s="1" t="s">
        <v>72</v>
      </c>
      <c r="W6" s="3">
        <f t="shared" si="0"/>
        <v>18.063222885131836</v>
      </c>
      <c r="X6" s="2">
        <f t="shared" si="1"/>
        <v>5.0063742872228563</v>
      </c>
      <c r="Y6" s="2">
        <f t="shared" si="4"/>
        <v>101478.55797892016</v>
      </c>
      <c r="AB6">
        <f t="shared" si="2"/>
        <v>295.45767996474819</v>
      </c>
      <c r="AC6">
        <f t="shared" ref="AC6" si="7">AVERAGE(AB5:AB7)</f>
        <v>267.89294596365579</v>
      </c>
      <c r="AD6">
        <f t="shared" ref="AD6" si="8">STDEV(AB5:AB7)</f>
        <v>24.097947229171471</v>
      </c>
      <c r="AG6" s="15" t="s">
        <v>75</v>
      </c>
      <c r="AH6">
        <f>AC14</f>
        <v>359.86460785518165</v>
      </c>
      <c r="AI6">
        <f>AD14</f>
        <v>122.20764805684362</v>
      </c>
      <c r="AL6" t="s">
        <v>143</v>
      </c>
      <c r="AM6">
        <f t="shared" si="5"/>
        <v>205.00161473510855</v>
      </c>
    </row>
    <row r="7" spans="1:39" x14ac:dyDescent="0.2">
      <c r="A7">
        <v>75</v>
      </c>
      <c r="B7" t="s">
        <v>24</v>
      </c>
      <c r="C7" t="s">
        <v>111</v>
      </c>
      <c r="D7" t="s">
        <v>12</v>
      </c>
      <c r="E7" s="3">
        <v>13.936623573303223</v>
      </c>
      <c r="F7" s="4">
        <v>10000000</v>
      </c>
      <c r="G7">
        <f t="shared" si="3"/>
        <v>7</v>
      </c>
      <c r="P7">
        <v>86</v>
      </c>
      <c r="Q7" t="s">
        <v>165</v>
      </c>
      <c r="R7" t="s">
        <v>160</v>
      </c>
      <c r="S7" t="s">
        <v>12</v>
      </c>
      <c r="T7" s="3">
        <v>28.164894104003906</v>
      </c>
      <c r="V7" s="1" t="s">
        <v>72</v>
      </c>
      <c r="W7" s="3">
        <f t="shared" si="0"/>
        <v>18.198490142822266</v>
      </c>
      <c r="X7" s="2">
        <f t="shared" si="1"/>
        <v>4.9667807801129076</v>
      </c>
      <c r="Y7" s="2">
        <f t="shared" si="4"/>
        <v>92636.210328017143</v>
      </c>
      <c r="AB7">
        <f t="shared" si="2"/>
        <v>257.40453407007413</v>
      </c>
      <c r="AC7">
        <f t="shared" ref="AC7" si="9">AVERAGE(AB5:AB7)</f>
        <v>267.89294596365579</v>
      </c>
      <c r="AD7">
        <f t="shared" ref="AD7" si="10">STDEV(AB5:AB7)</f>
        <v>24.097947229171471</v>
      </c>
      <c r="AG7" s="15" t="s">
        <v>76</v>
      </c>
      <c r="AH7">
        <f>AC17</f>
        <v>399.99544043059592</v>
      </c>
      <c r="AI7">
        <f>AD17</f>
        <v>149.79262329552384</v>
      </c>
      <c r="AL7" t="s">
        <v>144</v>
      </c>
      <c r="AM7">
        <f t="shared" si="5"/>
        <v>359.86460785518165</v>
      </c>
    </row>
    <row r="8" spans="1:39" x14ac:dyDescent="0.2">
      <c r="A8">
        <v>99</v>
      </c>
      <c r="B8" t="s">
        <v>28</v>
      </c>
      <c r="C8" t="s">
        <v>112</v>
      </c>
      <c r="D8" t="s">
        <v>12</v>
      </c>
      <c r="E8" s="3">
        <v>17.336809158325195</v>
      </c>
      <c r="F8" s="4">
        <v>1000000</v>
      </c>
      <c r="G8">
        <f t="shared" si="3"/>
        <v>6</v>
      </c>
      <c r="P8">
        <v>110</v>
      </c>
      <c r="Q8" t="s">
        <v>103</v>
      </c>
      <c r="R8" t="s">
        <v>167</v>
      </c>
      <c r="S8" t="s">
        <v>12</v>
      </c>
      <c r="T8" s="3">
        <v>27.537776947021484</v>
      </c>
      <c r="V8" s="1" t="s">
        <v>73</v>
      </c>
      <c r="W8" s="3">
        <f t="shared" si="0"/>
        <v>17.667806625366211</v>
      </c>
      <c r="X8" s="2">
        <f t="shared" si="1"/>
        <v>5.1221149088613132</v>
      </c>
      <c r="Y8" s="2">
        <f t="shared" si="4"/>
        <v>132469.1985679731</v>
      </c>
      <c r="AB8">
        <f t="shared" si="2"/>
        <v>240.25686873172739</v>
      </c>
      <c r="AC8">
        <f>AVERAGE(AB8:AB10)</f>
        <v>234.56859253200557</v>
      </c>
      <c r="AD8">
        <f t="shared" ref="AD8" si="11">STDEV(AB8:AB10)</f>
        <v>6.3438790381509209</v>
      </c>
      <c r="AG8" s="15" t="s">
        <v>105</v>
      </c>
      <c r="AH8">
        <f>AC20</f>
        <v>244.40765385168561</v>
      </c>
      <c r="AI8">
        <f>AD20</f>
        <v>18.471590988159925</v>
      </c>
      <c r="AL8" t="s">
        <v>145</v>
      </c>
      <c r="AM8">
        <f t="shared" si="5"/>
        <v>399.99544043059592</v>
      </c>
    </row>
    <row r="9" spans="1:39" x14ac:dyDescent="0.2">
      <c r="A9">
        <v>122</v>
      </c>
      <c r="B9" t="s">
        <v>169</v>
      </c>
      <c r="C9" t="s">
        <v>112</v>
      </c>
      <c r="D9" t="s">
        <v>12</v>
      </c>
      <c r="E9" s="3">
        <v>16.832256317138672</v>
      </c>
      <c r="F9" s="4">
        <v>1000000</v>
      </c>
      <c r="G9">
        <f t="shared" si="3"/>
        <v>6</v>
      </c>
      <c r="P9">
        <v>111</v>
      </c>
      <c r="Q9" t="s">
        <v>113</v>
      </c>
      <c r="R9" t="s">
        <v>167</v>
      </c>
      <c r="S9" t="s">
        <v>12</v>
      </c>
      <c r="T9" s="3">
        <v>28.081541061401367</v>
      </c>
      <c r="V9" s="1" t="s">
        <v>73</v>
      </c>
      <c r="W9" s="3">
        <f t="shared" si="0"/>
        <v>18.244922637939453</v>
      </c>
      <c r="X9" s="2">
        <f t="shared" si="1"/>
        <v>4.9531897207764164</v>
      </c>
      <c r="Y9" s="2">
        <f t="shared" si="4"/>
        <v>89782.0920326122</v>
      </c>
      <c r="AB9">
        <f t="shared" si="2"/>
        <v>235.72163301927952</v>
      </c>
      <c r="AC9">
        <f t="shared" ref="AC9" si="12">AVERAGE(AB8:AB10)</f>
        <v>234.56859253200557</v>
      </c>
      <c r="AD9">
        <f t="shared" ref="AD9" si="13">STDEV(AB8:AB10)</f>
        <v>6.3438790381509209</v>
      </c>
      <c r="AG9" s="15" t="s">
        <v>106</v>
      </c>
      <c r="AH9">
        <f>AC23</f>
        <v>474.48813548427142</v>
      </c>
      <c r="AI9">
        <f>AD23</f>
        <v>97.10323275790023</v>
      </c>
      <c r="AL9" t="s">
        <v>138</v>
      </c>
      <c r="AM9">
        <f t="shared" si="5"/>
        <v>244.40765385168561</v>
      </c>
    </row>
    <row r="10" spans="1:39" x14ac:dyDescent="0.2">
      <c r="A10">
        <v>123</v>
      </c>
      <c r="B10" t="s">
        <v>33</v>
      </c>
      <c r="C10" t="s">
        <v>112</v>
      </c>
      <c r="D10" t="s">
        <v>12</v>
      </c>
      <c r="E10" s="3">
        <v>17.561769485473633</v>
      </c>
      <c r="F10" s="4">
        <v>1000000</v>
      </c>
      <c r="G10">
        <f t="shared" si="3"/>
        <v>6</v>
      </c>
      <c r="P10">
        <v>134</v>
      </c>
      <c r="Q10" t="s">
        <v>172</v>
      </c>
      <c r="R10" t="s">
        <v>167</v>
      </c>
      <c r="S10" t="s">
        <v>12</v>
      </c>
      <c r="T10" s="3">
        <v>27.972503662109375</v>
      </c>
      <c r="V10" s="1" t="s">
        <v>73</v>
      </c>
      <c r="W10" s="3">
        <f t="shared" si="0"/>
        <v>18.186059951782227</v>
      </c>
      <c r="X10" s="2">
        <f t="shared" si="1"/>
        <v>4.9704191687793511</v>
      </c>
      <c r="Y10" s="2">
        <f t="shared" si="4"/>
        <v>93415.548634375285</v>
      </c>
      <c r="AB10">
        <f t="shared" si="2"/>
        <v>227.72727584500981</v>
      </c>
      <c r="AC10">
        <f t="shared" ref="AC10" si="14">AVERAGE(AB8:AB10)</f>
        <v>234.56859253200557</v>
      </c>
      <c r="AD10">
        <f t="shared" ref="AD10" si="15">STDEV(AB8:AB10)</f>
        <v>6.3438790381509209</v>
      </c>
      <c r="AG10" s="15" t="s">
        <v>133</v>
      </c>
      <c r="AH10">
        <f>AC26</f>
        <v>248.08068642310317</v>
      </c>
      <c r="AI10">
        <f>AD26</f>
        <v>58.021408554483436</v>
      </c>
      <c r="AL10" t="s">
        <v>146</v>
      </c>
      <c r="AM10">
        <f t="shared" si="5"/>
        <v>474.48813548427142</v>
      </c>
    </row>
    <row r="11" spans="1:39" x14ac:dyDescent="0.2">
      <c r="A11">
        <v>147</v>
      </c>
      <c r="B11" t="s">
        <v>37</v>
      </c>
      <c r="C11" t="s">
        <v>116</v>
      </c>
      <c r="D11" t="s">
        <v>12</v>
      </c>
      <c r="E11" s="3">
        <v>20.700641632080078</v>
      </c>
      <c r="F11" s="4">
        <v>100000</v>
      </c>
      <c r="G11">
        <f t="shared" si="3"/>
        <v>5</v>
      </c>
      <c r="P11">
        <v>158</v>
      </c>
      <c r="Q11" t="s">
        <v>104</v>
      </c>
      <c r="R11" t="s">
        <v>174</v>
      </c>
      <c r="S11" t="s">
        <v>12</v>
      </c>
      <c r="T11" s="3">
        <v>27.141910552978516</v>
      </c>
      <c r="V11" s="1" t="s">
        <v>74</v>
      </c>
      <c r="W11" s="3">
        <f t="shared" si="0"/>
        <v>17.769924163818359</v>
      </c>
      <c r="X11" s="2">
        <f t="shared" ref="X11:X46" si="16">((W11-$I$52)/$I$51)</f>
        <v>5.0922245159178203</v>
      </c>
      <c r="Y11" s="2">
        <f t="shared" si="4"/>
        <v>123658.65426731092</v>
      </c>
      <c r="AB11">
        <f t="shared" si="2"/>
        <v>171.32915521186416</v>
      </c>
      <c r="AC11">
        <f t="shared" ref="AC11" si="17">AVERAGE(AB11:AB13)</f>
        <v>205.00161473510855</v>
      </c>
      <c r="AD11">
        <f t="shared" ref="AD11" si="18">STDEV(AB11:AB13)</f>
        <v>29.80369863701722</v>
      </c>
      <c r="AG11" s="15" t="s">
        <v>134</v>
      </c>
      <c r="AH11">
        <f>AC29</f>
        <v>255.85873093809582</v>
      </c>
      <c r="AI11">
        <f>AD29</f>
        <v>103.68140295228451</v>
      </c>
      <c r="AL11" t="s">
        <v>147</v>
      </c>
      <c r="AM11">
        <f t="shared" si="5"/>
        <v>248.08068642310317</v>
      </c>
    </row>
    <row r="12" spans="1:39" x14ac:dyDescent="0.2">
      <c r="A12">
        <v>170</v>
      </c>
      <c r="B12" t="s">
        <v>176</v>
      </c>
      <c r="C12" t="s">
        <v>116</v>
      </c>
      <c r="D12" t="s">
        <v>12</v>
      </c>
      <c r="E12" s="3">
        <v>21.48747444152832</v>
      </c>
      <c r="F12" s="4">
        <v>100000</v>
      </c>
      <c r="G12">
        <f t="shared" si="3"/>
        <v>5</v>
      </c>
      <c r="P12">
        <v>159</v>
      </c>
      <c r="Q12" t="s">
        <v>117</v>
      </c>
      <c r="R12" t="s">
        <v>174</v>
      </c>
      <c r="S12" t="s">
        <v>12</v>
      </c>
      <c r="T12" s="3">
        <v>28.038040161132812</v>
      </c>
      <c r="V12" s="1" t="s">
        <v>74</v>
      </c>
      <c r="W12" s="3">
        <f t="shared" si="0"/>
        <v>18.250478744506836</v>
      </c>
      <c r="X12" s="2">
        <f t="shared" si="16"/>
        <v>4.9515634163134195</v>
      </c>
      <c r="Y12" s="2">
        <f t="shared" si="4"/>
        <v>89446.513349987479</v>
      </c>
      <c r="AB12">
        <f t="shared" si="2"/>
        <v>227.99288752564249</v>
      </c>
      <c r="AC12">
        <f t="shared" ref="AC12:AC30" si="19">AVERAGE(AB11:AB13)</f>
        <v>205.00161473510855</v>
      </c>
      <c r="AD12">
        <f t="shared" ref="AD12" si="20">STDEV(AB11:AB13)</f>
        <v>29.80369863701722</v>
      </c>
      <c r="AG12" s="15" t="s">
        <v>107</v>
      </c>
      <c r="AH12">
        <f>AC32</f>
        <v>274.35865728439933</v>
      </c>
      <c r="AI12">
        <f>AD32</f>
        <v>159.23639700379366</v>
      </c>
      <c r="AL12" t="s">
        <v>148</v>
      </c>
      <c r="AM12">
        <f t="shared" si="5"/>
        <v>255.85873093809582</v>
      </c>
    </row>
    <row r="13" spans="1:39" x14ac:dyDescent="0.2">
      <c r="A13">
        <v>171</v>
      </c>
      <c r="B13" t="s">
        <v>42</v>
      </c>
      <c r="C13" t="s">
        <v>116</v>
      </c>
      <c r="D13" t="s">
        <v>12</v>
      </c>
      <c r="E13" s="3">
        <v>21.022235870361328</v>
      </c>
      <c r="F13" s="4">
        <v>100000</v>
      </c>
      <c r="G13">
        <f t="shared" si="3"/>
        <v>5</v>
      </c>
      <c r="P13">
        <v>182</v>
      </c>
      <c r="Q13" t="s">
        <v>179</v>
      </c>
      <c r="R13" t="s">
        <v>174</v>
      </c>
      <c r="S13" t="s">
        <v>12</v>
      </c>
      <c r="T13" s="3">
        <v>27.854833602905273</v>
      </c>
      <c r="V13" s="1" t="s">
        <v>74</v>
      </c>
      <c r="W13" s="3">
        <f t="shared" si="0"/>
        <v>18.147916793823242</v>
      </c>
      <c r="X13" s="2">
        <f t="shared" si="16"/>
        <v>4.9815838912822734</v>
      </c>
      <c r="Y13" s="2">
        <f t="shared" si="4"/>
        <v>95848.18453116584</v>
      </c>
      <c r="AB13">
        <f t="shared" si="2"/>
        <v>215.68280146781896</v>
      </c>
      <c r="AC13">
        <f t="shared" ref="AC13" si="21">AVERAGE(AB11:AB13)</f>
        <v>205.00161473510855</v>
      </c>
      <c r="AD13">
        <f t="shared" ref="AD13" si="22">STDEV(AB11:AB13)</f>
        <v>29.80369863701722</v>
      </c>
      <c r="AG13" s="15" t="s">
        <v>108</v>
      </c>
      <c r="AH13">
        <f>AC35</f>
        <v>263.18329614059547</v>
      </c>
      <c r="AI13">
        <f>AD35</f>
        <v>130.13367544745665</v>
      </c>
      <c r="AL13" t="s">
        <v>149</v>
      </c>
      <c r="AM13">
        <f t="shared" si="5"/>
        <v>274.35865728439933</v>
      </c>
    </row>
    <row r="14" spans="1:39" x14ac:dyDescent="0.2">
      <c r="A14">
        <v>195</v>
      </c>
      <c r="B14" t="s">
        <v>46</v>
      </c>
      <c r="C14" t="s">
        <v>120</v>
      </c>
      <c r="D14" t="s">
        <v>12</v>
      </c>
      <c r="E14" s="3">
        <v>24.395328521728516</v>
      </c>
      <c r="F14" s="4">
        <v>10000</v>
      </c>
      <c r="G14">
        <f t="shared" si="3"/>
        <v>4</v>
      </c>
      <c r="P14">
        <v>206</v>
      </c>
      <c r="Q14" t="s">
        <v>183</v>
      </c>
      <c r="R14" t="s">
        <v>181</v>
      </c>
      <c r="S14" t="s">
        <v>12</v>
      </c>
      <c r="T14" s="3">
        <v>28.378705978393555</v>
      </c>
      <c r="V14" s="1" t="s">
        <v>75</v>
      </c>
      <c r="W14" s="3">
        <f t="shared" si="0"/>
        <v>17.608428955078125</v>
      </c>
      <c r="X14" s="2">
        <f t="shared" si="16"/>
        <v>5.1394950956919203</v>
      </c>
      <c r="Y14" s="2">
        <f t="shared" si="4"/>
        <v>137878.03828839646</v>
      </c>
      <c r="AB14">
        <f t="shared" si="2"/>
        <v>443.09694195267923</v>
      </c>
      <c r="AC14">
        <f t="shared" ref="AC14" si="23">AVERAGE(AB14:AB16)</f>
        <v>359.86460785518165</v>
      </c>
      <c r="AD14">
        <f t="shared" ref="AD14" si="24">STDEV(AB14:AB16)</f>
        <v>122.20764805684362</v>
      </c>
      <c r="AG14" s="15" t="s">
        <v>140</v>
      </c>
      <c r="AH14">
        <f>AC38</f>
        <v>351.27245186666352</v>
      </c>
      <c r="AI14">
        <f>AD38</f>
        <v>196.41174149676712</v>
      </c>
      <c r="AL14" t="s">
        <v>150</v>
      </c>
      <c r="AM14">
        <f t="shared" si="5"/>
        <v>263.18329614059547</v>
      </c>
    </row>
    <row r="15" spans="1:39" x14ac:dyDescent="0.2">
      <c r="A15">
        <v>218</v>
      </c>
      <c r="B15" t="s">
        <v>184</v>
      </c>
      <c r="C15" t="s">
        <v>120</v>
      </c>
      <c r="D15" t="s">
        <v>12</v>
      </c>
      <c r="E15" s="3">
        <v>23.860332489013672</v>
      </c>
      <c r="F15" s="4">
        <v>10000</v>
      </c>
      <c r="G15">
        <f t="shared" si="3"/>
        <v>4</v>
      </c>
      <c r="P15">
        <v>207</v>
      </c>
      <c r="Q15" t="s">
        <v>121</v>
      </c>
      <c r="R15" t="s">
        <v>181</v>
      </c>
      <c r="S15" t="s">
        <v>12</v>
      </c>
      <c r="T15" s="3">
        <v>28.087547302246094</v>
      </c>
      <c r="V15" s="1" t="s">
        <v>75</v>
      </c>
      <c r="W15" s="3">
        <f t="shared" si="0"/>
        <v>18.356353759765625</v>
      </c>
      <c r="X15" s="2">
        <f t="shared" si="16"/>
        <v>4.9205731882198736</v>
      </c>
      <c r="Y15" s="2">
        <f t="shared" si="4"/>
        <v>83286.226986149937</v>
      </c>
      <c r="AB15">
        <f t="shared" si="2"/>
        <v>219.56210353476558</v>
      </c>
      <c r="AC15">
        <f t="shared" ref="AC15" si="25">AVERAGE(AB14:AB16)</f>
        <v>359.86460785518165</v>
      </c>
      <c r="AD15">
        <f t="shared" ref="AD15" si="26">STDEV(AB14:AB16)</f>
        <v>122.20764805684362</v>
      </c>
      <c r="AG15" s="15" t="s">
        <v>142</v>
      </c>
      <c r="AH15">
        <f>AC41</f>
        <v>371.0720590716914</v>
      </c>
      <c r="AI15">
        <f>AD41</f>
        <v>98.151364593729042</v>
      </c>
      <c r="AL15" t="s">
        <v>138</v>
      </c>
      <c r="AM15">
        <f t="shared" si="5"/>
        <v>351.27245186666352</v>
      </c>
    </row>
    <row r="16" spans="1:39" x14ac:dyDescent="0.2">
      <c r="A16">
        <v>219</v>
      </c>
      <c r="B16" t="s">
        <v>51</v>
      </c>
      <c r="C16" t="s">
        <v>120</v>
      </c>
      <c r="D16" t="s">
        <v>12</v>
      </c>
      <c r="E16" s="3">
        <v>24.599174499511719</v>
      </c>
      <c r="F16" s="4">
        <v>10000</v>
      </c>
      <c r="G16">
        <f t="shared" si="3"/>
        <v>4</v>
      </c>
      <c r="P16">
        <v>230</v>
      </c>
      <c r="Q16" t="s">
        <v>187</v>
      </c>
      <c r="R16" t="s">
        <v>181</v>
      </c>
      <c r="S16" t="s">
        <v>12</v>
      </c>
      <c r="T16" s="3">
        <v>28.686601638793945</v>
      </c>
      <c r="V16" s="1" t="s">
        <v>75</v>
      </c>
      <c r="W16" s="3">
        <f t="shared" si="0"/>
        <v>18.009496688842773</v>
      </c>
      <c r="X16" s="2">
        <f t="shared" si="16"/>
        <v>5.0221002549927496</v>
      </c>
      <c r="Y16" s="2">
        <f t="shared" si="4"/>
        <v>105220.47426791901</v>
      </c>
      <c r="AB16">
        <f t="shared" si="2"/>
        <v>416.93477807810012</v>
      </c>
      <c r="AC16">
        <f t="shared" ref="AC16" si="27">AVERAGE(AB14:AB16)</f>
        <v>359.86460785518165</v>
      </c>
      <c r="AD16">
        <f t="shared" ref="AD16" si="28">STDEV(AB14:AB16)</f>
        <v>122.20764805684362</v>
      </c>
      <c r="AG16" s="15" t="s">
        <v>135</v>
      </c>
      <c r="AH16">
        <f>AC44</f>
        <v>425.75348719967525</v>
      </c>
      <c r="AI16">
        <f>AD44</f>
        <v>90.24730206417297</v>
      </c>
      <c r="AL16" t="s">
        <v>139</v>
      </c>
      <c r="AM16">
        <f t="shared" si="5"/>
        <v>371.0720590716914</v>
      </c>
    </row>
    <row r="17" spans="1:39" x14ac:dyDescent="0.2">
      <c r="A17">
        <v>243</v>
      </c>
      <c r="B17" t="s">
        <v>55</v>
      </c>
      <c r="C17" t="s">
        <v>124</v>
      </c>
      <c r="D17" t="s">
        <v>12</v>
      </c>
      <c r="E17" s="3">
        <v>27.488761901855469</v>
      </c>
      <c r="F17" s="4">
        <v>1000</v>
      </c>
      <c r="G17">
        <f t="shared" si="3"/>
        <v>3</v>
      </c>
      <c r="P17">
        <v>254</v>
      </c>
      <c r="Q17" t="s">
        <v>191</v>
      </c>
      <c r="R17" t="s">
        <v>189</v>
      </c>
      <c r="S17" t="s">
        <v>12</v>
      </c>
      <c r="T17" s="3">
        <v>27.630218505859375</v>
      </c>
      <c r="V17" s="1" t="s">
        <v>76</v>
      </c>
      <c r="W17" s="3">
        <f t="shared" si="0"/>
        <v>17.667507171630859</v>
      </c>
      <c r="X17" s="2">
        <f t="shared" si="16"/>
        <v>5.1222025606981454</v>
      </c>
      <c r="Y17" s="2">
        <f t="shared" si="4"/>
        <v>132495.93696981261</v>
      </c>
      <c r="AB17">
        <f t="shared" si="2"/>
        <v>255.90233786431136</v>
      </c>
      <c r="AC17">
        <f t="shared" ref="AC17" si="29">AVERAGE(AB17:AB19)</f>
        <v>399.99544043059592</v>
      </c>
      <c r="AD17">
        <f t="shared" ref="AD17" si="30">STDEV(AB17:AB19)</f>
        <v>149.79262329552384</v>
      </c>
      <c r="AG17" s="15" t="s">
        <v>136</v>
      </c>
      <c r="AH17">
        <f>AC47</f>
        <v>372.90183599045878</v>
      </c>
      <c r="AI17">
        <f>AD47</f>
        <v>62.411716990089104</v>
      </c>
      <c r="AL17" t="s">
        <v>151</v>
      </c>
      <c r="AM17">
        <f t="shared" si="5"/>
        <v>425.75348719967525</v>
      </c>
    </row>
    <row r="18" spans="1:39" x14ac:dyDescent="0.2">
      <c r="A18">
        <v>266</v>
      </c>
      <c r="B18" t="s">
        <v>192</v>
      </c>
      <c r="C18" t="s">
        <v>124</v>
      </c>
      <c r="D18" t="s">
        <v>12</v>
      </c>
      <c r="E18" s="3">
        <v>26.756126403808594</v>
      </c>
      <c r="F18" s="4">
        <v>1000</v>
      </c>
      <c r="G18">
        <f t="shared" si="3"/>
        <v>3</v>
      </c>
      <c r="P18">
        <v>255</v>
      </c>
      <c r="Q18" t="s">
        <v>125</v>
      </c>
      <c r="R18" t="s">
        <v>189</v>
      </c>
      <c r="S18" t="s">
        <v>12</v>
      </c>
      <c r="T18" s="3">
        <v>28.66801643371582</v>
      </c>
      <c r="V18" s="1" t="s">
        <v>76</v>
      </c>
      <c r="W18" s="3">
        <f t="shared" si="0"/>
        <v>18.092939376831055</v>
      </c>
      <c r="X18" s="2">
        <f t="shared" si="16"/>
        <v>4.9976760985742148</v>
      </c>
      <c r="Y18" s="2">
        <f t="shared" si="4"/>
        <v>99466.331021541351</v>
      </c>
      <c r="AB18">
        <f t="shared" si="2"/>
        <v>389.1823915555708</v>
      </c>
      <c r="AC18">
        <f t="shared" ref="AC18" si="31">AVERAGE(AB17:AB19)</f>
        <v>399.99544043059592</v>
      </c>
      <c r="AD18">
        <f t="shared" ref="AD18" si="32">STDEV(AB17:AB19)</f>
        <v>149.79262329552384</v>
      </c>
      <c r="AG18" s="17"/>
      <c r="AH18" s="18"/>
      <c r="AI18" s="18"/>
      <c r="AL18" t="s">
        <v>152</v>
      </c>
      <c r="AM18">
        <f t="shared" si="5"/>
        <v>372.90183599045878</v>
      </c>
    </row>
    <row r="19" spans="1:39" x14ac:dyDescent="0.2">
      <c r="A19">
        <v>267</v>
      </c>
      <c r="B19" t="s">
        <v>60</v>
      </c>
      <c r="C19" t="s">
        <v>124</v>
      </c>
      <c r="D19" t="s">
        <v>12</v>
      </c>
      <c r="E19" s="3">
        <v>27.387483596801758</v>
      </c>
      <c r="F19" s="4">
        <v>1000</v>
      </c>
      <c r="G19">
        <f t="shared" si="3"/>
        <v>3</v>
      </c>
      <c r="P19">
        <v>278</v>
      </c>
      <c r="Q19" t="s">
        <v>195</v>
      </c>
      <c r="R19" t="s">
        <v>189</v>
      </c>
      <c r="S19" t="s">
        <v>12</v>
      </c>
      <c r="T19" s="3">
        <v>28.971162796020508</v>
      </c>
      <c r="V19" s="1" t="s">
        <v>76</v>
      </c>
      <c r="W19" s="3">
        <f t="shared" si="0"/>
        <v>17.872575759887695</v>
      </c>
      <c r="X19" s="2">
        <f t="shared" si="16"/>
        <v>5.0621778012271124</v>
      </c>
      <c r="Y19" s="2">
        <f t="shared" si="4"/>
        <v>115392.55810952041</v>
      </c>
      <c r="AB19">
        <f t="shared" si="2"/>
        <v>554.90159187190568</v>
      </c>
      <c r="AC19">
        <f t="shared" ref="AC19" si="33">AVERAGE(AB17:AB19)</f>
        <v>399.99544043059592</v>
      </c>
      <c r="AD19">
        <f t="shared" ref="AD19" si="34">STDEV(AB17:AB19)</f>
        <v>149.79262329552384</v>
      </c>
      <c r="AG19" s="17"/>
      <c r="AH19" s="18"/>
      <c r="AI19" s="18"/>
    </row>
    <row r="20" spans="1:39" x14ac:dyDescent="0.2">
      <c r="A20">
        <v>291</v>
      </c>
      <c r="B20" t="s">
        <v>64</v>
      </c>
      <c r="C20" t="s">
        <v>128</v>
      </c>
      <c r="D20" t="s">
        <v>12</v>
      </c>
      <c r="E20" s="3">
        <v>29.537405014038086</v>
      </c>
      <c r="F20" s="4">
        <v>100</v>
      </c>
      <c r="G20">
        <f t="shared" si="3"/>
        <v>2</v>
      </c>
      <c r="I20" s="10"/>
      <c r="J20" s="11"/>
      <c r="P20">
        <v>302</v>
      </c>
      <c r="Q20" t="s">
        <v>199</v>
      </c>
      <c r="R20" t="s">
        <v>197</v>
      </c>
      <c r="S20" t="s">
        <v>12</v>
      </c>
      <c r="T20" s="3">
        <v>28.657819747924805</v>
      </c>
      <c r="V20" s="1" t="s">
        <v>105</v>
      </c>
      <c r="W20" s="3">
        <f t="shared" si="0"/>
        <v>18.749919891357422</v>
      </c>
      <c r="X20" s="2">
        <f t="shared" si="16"/>
        <v>4.8053741097771283</v>
      </c>
      <c r="Y20" s="2">
        <f t="shared" si="4"/>
        <v>63881.353574265733</v>
      </c>
      <c r="AB20">
        <f t="shared" si="2"/>
        <v>248.22110285453269</v>
      </c>
      <c r="AC20">
        <f t="shared" ref="AC20" si="35">AVERAGE(AB20:AB22)</f>
        <v>244.40765385168561</v>
      </c>
      <c r="AD20">
        <f t="shared" ref="AD20" si="36">STDEV(AB20:AB22)</f>
        <v>18.471590988159925</v>
      </c>
      <c r="AG20" s="17"/>
      <c r="AH20" s="18"/>
      <c r="AI20" s="18"/>
    </row>
    <row r="21" spans="1:39" x14ac:dyDescent="0.2">
      <c r="A21">
        <v>314</v>
      </c>
      <c r="B21" t="s">
        <v>200</v>
      </c>
      <c r="C21" t="s">
        <v>128</v>
      </c>
      <c r="D21" t="s">
        <v>12</v>
      </c>
      <c r="E21" s="3">
        <v>29.926813125610352</v>
      </c>
      <c r="F21" s="4">
        <v>100</v>
      </c>
      <c r="G21">
        <f t="shared" si="3"/>
        <v>2</v>
      </c>
      <c r="P21">
        <v>303</v>
      </c>
      <c r="Q21" t="s">
        <v>129</v>
      </c>
      <c r="R21" t="s">
        <v>197</v>
      </c>
      <c r="S21" t="s">
        <v>12</v>
      </c>
      <c r="T21" s="3">
        <v>28.729085922241211</v>
      </c>
      <c r="V21" s="1" t="s">
        <v>105</v>
      </c>
      <c r="W21" s="3">
        <f t="shared" si="0"/>
        <v>18.972026824951172</v>
      </c>
      <c r="X21" s="2">
        <f t="shared" si="16"/>
        <v>4.7403621282779627</v>
      </c>
      <c r="Y21" s="2">
        <f t="shared" si="4"/>
        <v>54999.928926392626</v>
      </c>
      <c r="AB21">
        <f t="shared" si="2"/>
        <v>224.32696779365904</v>
      </c>
      <c r="AC21">
        <f t="shared" ref="AC21" si="37">AVERAGE(AB20:AB22)</f>
        <v>244.40765385168561</v>
      </c>
      <c r="AD21">
        <f t="shared" ref="AD21" si="38">STDEV(AB20:AB22)</f>
        <v>18.471590988159925</v>
      </c>
      <c r="AG21" s="1"/>
    </row>
    <row r="22" spans="1:39" x14ac:dyDescent="0.2">
      <c r="A22">
        <v>315</v>
      </c>
      <c r="B22" t="s">
        <v>69</v>
      </c>
      <c r="C22" t="s">
        <v>128</v>
      </c>
      <c r="D22" t="s">
        <v>12</v>
      </c>
      <c r="E22" s="3">
        <v>30.000434875488281</v>
      </c>
      <c r="F22" s="4">
        <v>100</v>
      </c>
      <c r="G22">
        <f t="shared" si="3"/>
        <v>2</v>
      </c>
      <c r="I22" s="10" t="s">
        <v>88</v>
      </c>
      <c r="J22" s="11">
        <f>((10^(-1/-3.3848)-1))</f>
        <v>0.97441494930456751</v>
      </c>
      <c r="P22">
        <v>326</v>
      </c>
      <c r="Q22" t="s">
        <v>203</v>
      </c>
      <c r="R22" t="s">
        <v>197</v>
      </c>
      <c r="S22" t="s">
        <v>12</v>
      </c>
      <c r="T22" s="3">
        <v>28.842168807983398</v>
      </c>
      <c r="V22" s="1" t="s">
        <v>105</v>
      </c>
      <c r="W22" s="3">
        <f t="shared" si="0"/>
        <v>18.86335563659668</v>
      </c>
      <c r="X22" s="2">
        <f t="shared" si="16"/>
        <v>4.7721708123765723</v>
      </c>
      <c r="Y22" s="2">
        <f t="shared" si="4"/>
        <v>59179.434706189546</v>
      </c>
      <c r="AB22">
        <f t="shared" si="2"/>
        <v>260.67489090686507</v>
      </c>
      <c r="AC22">
        <f t="shared" ref="AC22" si="39">AVERAGE(AB20:AB22)</f>
        <v>244.40765385168561</v>
      </c>
      <c r="AD22">
        <f t="shared" ref="AD22" si="40">STDEV(AB20:AB22)</f>
        <v>18.471590988159925</v>
      </c>
      <c r="AG22" s="1"/>
    </row>
    <row r="23" spans="1:39" x14ac:dyDescent="0.2">
      <c r="A23">
        <v>339</v>
      </c>
      <c r="B23" t="s">
        <v>73</v>
      </c>
      <c r="C23" t="s">
        <v>132</v>
      </c>
      <c r="D23" t="s">
        <v>12</v>
      </c>
      <c r="E23" s="3">
        <v>31.358831405639648</v>
      </c>
      <c r="F23" s="4">
        <v>10</v>
      </c>
      <c r="G23">
        <f t="shared" si="3"/>
        <v>1</v>
      </c>
      <c r="P23">
        <v>350</v>
      </c>
      <c r="Q23" t="s">
        <v>142</v>
      </c>
      <c r="R23" t="s">
        <v>205</v>
      </c>
      <c r="S23" t="s">
        <v>12</v>
      </c>
      <c r="T23" s="3">
        <v>29.690475463867188</v>
      </c>
      <c r="V23" s="1" t="s">
        <v>106</v>
      </c>
      <c r="W23" s="3">
        <f t="shared" si="0"/>
        <v>18.714193344116211</v>
      </c>
      <c r="X23" s="2">
        <f t="shared" si="16"/>
        <v>4.8158314763738996</v>
      </c>
      <c r="Y23" s="2">
        <f t="shared" si="4"/>
        <v>65438.219833286894</v>
      </c>
      <c r="AB23">
        <f t="shared" si="2"/>
        <v>513.31298624526676</v>
      </c>
      <c r="AC23">
        <f t="shared" ref="AC23" si="41">AVERAGE(AB23:AB25)</f>
        <v>474.48813548427142</v>
      </c>
      <c r="AD23">
        <f t="shared" ref="AD23" si="42">STDEV(AB23:AB25)</f>
        <v>97.10323275790023</v>
      </c>
      <c r="AG23" s="1"/>
    </row>
    <row r="24" spans="1:39" x14ac:dyDescent="0.2">
      <c r="A24">
        <v>362</v>
      </c>
      <c r="B24" t="s">
        <v>207</v>
      </c>
      <c r="C24" t="s">
        <v>132</v>
      </c>
      <c r="D24" t="s">
        <v>12</v>
      </c>
      <c r="E24" s="3">
        <v>31.770009994506836</v>
      </c>
      <c r="F24" s="4">
        <v>10</v>
      </c>
      <c r="G24">
        <f t="shared" si="3"/>
        <v>1</v>
      </c>
      <c r="I24" t="s">
        <v>93</v>
      </c>
      <c r="J24">
        <v>-3.3847999999999998</v>
      </c>
      <c r="P24">
        <v>351</v>
      </c>
      <c r="Q24" t="s">
        <v>135</v>
      </c>
      <c r="R24" t="s">
        <v>205</v>
      </c>
      <c r="S24" t="s">
        <v>12</v>
      </c>
      <c r="T24" s="3">
        <v>29.775619506835938</v>
      </c>
      <c r="V24" s="1" t="s">
        <v>106</v>
      </c>
      <c r="W24" s="3">
        <f t="shared" si="0"/>
        <v>19.310218811035156</v>
      </c>
      <c r="X24" s="2">
        <f t="shared" si="16"/>
        <v>4.6413713818536602</v>
      </c>
      <c r="Y24" s="2">
        <f t="shared" si="4"/>
        <v>43789.640709339532</v>
      </c>
      <c r="AB24">
        <f t="shared" si="2"/>
        <v>363.97954643825597</v>
      </c>
      <c r="AC24">
        <f t="shared" ref="AC24" si="43">AVERAGE(AB23:AB25)</f>
        <v>474.48813548427142</v>
      </c>
      <c r="AD24">
        <f t="shared" ref="AD24" si="44">STDEV(AB23:AB25)</f>
        <v>97.10323275790023</v>
      </c>
      <c r="AG24" s="1"/>
    </row>
    <row r="25" spans="1:39" x14ac:dyDescent="0.2">
      <c r="A25">
        <v>363</v>
      </c>
      <c r="B25" t="s">
        <v>78</v>
      </c>
      <c r="C25" t="s">
        <v>132</v>
      </c>
      <c r="D25" t="s">
        <v>12</v>
      </c>
      <c r="E25" s="3">
        <v>32.290767669677734</v>
      </c>
      <c r="F25" s="4">
        <v>10</v>
      </c>
      <c r="G25">
        <f t="shared" si="3"/>
        <v>1</v>
      </c>
      <c r="I25" t="s">
        <v>94</v>
      </c>
      <c r="J25">
        <v>36.817</v>
      </c>
      <c r="P25">
        <v>374</v>
      </c>
      <c r="Q25" t="s">
        <v>210</v>
      </c>
      <c r="R25" t="s">
        <v>205</v>
      </c>
      <c r="S25" t="s">
        <v>12</v>
      </c>
      <c r="T25" s="3">
        <v>30.120126724243164</v>
      </c>
      <c r="V25" s="1" t="s">
        <v>106</v>
      </c>
      <c r="W25" s="3">
        <f t="shared" si="0"/>
        <v>19.055793762207031</v>
      </c>
      <c r="X25" s="2">
        <f t="shared" si="16"/>
        <v>4.7158430622271901</v>
      </c>
      <c r="Y25" s="2">
        <f t="shared" si="4"/>
        <v>51980.812338780226</v>
      </c>
      <c r="AB25">
        <f t="shared" si="2"/>
        <v>546.17187376929155</v>
      </c>
      <c r="AC25">
        <f t="shared" ref="AC25" si="45">AVERAGE(AB23:AB25)</f>
        <v>474.48813548427142</v>
      </c>
      <c r="AD25">
        <f t="shared" ref="AD25" si="46">STDEV(AB23:AB25)</f>
        <v>97.10323275790023</v>
      </c>
      <c r="AG25" s="1"/>
    </row>
    <row r="26" spans="1:39" x14ac:dyDescent="0.2">
      <c r="A26">
        <v>1</v>
      </c>
      <c r="B26" t="s">
        <v>6</v>
      </c>
      <c r="C26" t="s">
        <v>110</v>
      </c>
      <c r="D26" t="s">
        <v>7</v>
      </c>
      <c r="E26" s="3">
        <v>6.49774169921875</v>
      </c>
      <c r="P26">
        <v>16</v>
      </c>
      <c r="Q26" t="s">
        <v>97</v>
      </c>
      <c r="R26" t="s">
        <v>154</v>
      </c>
      <c r="S26" t="s">
        <v>12</v>
      </c>
      <c r="T26" s="3">
        <v>28.486160278320312</v>
      </c>
      <c r="V26" s="1" t="s">
        <v>133</v>
      </c>
      <c r="W26" s="3">
        <f t="shared" si="0"/>
        <v>18.224920272827148</v>
      </c>
      <c r="X26" s="2">
        <f t="shared" si="16"/>
        <v>4.9590445285015967</v>
      </c>
      <c r="Y26" s="2">
        <f t="shared" si="4"/>
        <v>91000.657142718061</v>
      </c>
      <c r="AB26">
        <f t="shared" si="2"/>
        <v>314.62578728580485</v>
      </c>
      <c r="AC26">
        <f t="shared" ref="AC26" si="47">AVERAGE(AB26:AB28)</f>
        <v>248.08068642310317</v>
      </c>
      <c r="AD26">
        <f t="shared" ref="AD26" si="48">STDEV(AB26:AB28)</f>
        <v>58.021408554483436</v>
      </c>
      <c r="AG26" s="1"/>
    </row>
    <row r="27" spans="1:39" x14ac:dyDescent="0.2">
      <c r="A27">
        <v>2</v>
      </c>
      <c r="B27" t="s">
        <v>8</v>
      </c>
      <c r="C27" t="s">
        <v>110</v>
      </c>
      <c r="D27" t="s">
        <v>7</v>
      </c>
      <c r="E27" s="3">
        <v>6.2342147827148438</v>
      </c>
      <c r="P27">
        <v>39</v>
      </c>
      <c r="Q27" t="s">
        <v>98</v>
      </c>
      <c r="R27" t="s">
        <v>154</v>
      </c>
      <c r="S27" t="s">
        <v>12</v>
      </c>
      <c r="T27" s="3">
        <v>28.437170028686523</v>
      </c>
      <c r="V27" s="1" t="s">
        <v>133</v>
      </c>
      <c r="W27" s="3">
        <f t="shared" si="0"/>
        <v>18.788949966430664</v>
      </c>
      <c r="X27" s="2">
        <f t="shared" si="16"/>
        <v>4.7939497815154368</v>
      </c>
      <c r="Y27" s="2">
        <f t="shared" si="4"/>
        <v>62222.83312949472</v>
      </c>
      <c r="AB27">
        <f t="shared" si="2"/>
        <v>208.07790464164844</v>
      </c>
      <c r="AC27">
        <f t="shared" ref="AC27" si="49">AVERAGE(AB26:AB28)</f>
        <v>248.08068642310317</v>
      </c>
      <c r="AD27">
        <f t="shared" ref="AD27" si="50">STDEV(AB26:AB28)</f>
        <v>58.021408554483436</v>
      </c>
      <c r="AG27" s="1"/>
    </row>
    <row r="28" spans="1:39" x14ac:dyDescent="0.2">
      <c r="A28">
        <v>25</v>
      </c>
      <c r="B28" t="s">
        <v>14</v>
      </c>
      <c r="C28" t="s">
        <v>110</v>
      </c>
      <c r="D28" t="s">
        <v>7</v>
      </c>
      <c r="E28" s="3">
        <v>6.3699631690979004</v>
      </c>
      <c r="I28" s="16" t="s">
        <v>109</v>
      </c>
      <c r="J28" s="16"/>
      <c r="K28" s="16"/>
      <c r="L28" s="16"/>
      <c r="M28" s="16"/>
      <c r="N28" s="16"/>
      <c r="P28">
        <v>40</v>
      </c>
      <c r="Q28" t="s">
        <v>159</v>
      </c>
      <c r="R28" t="s">
        <v>154</v>
      </c>
      <c r="S28" t="s">
        <v>12</v>
      </c>
      <c r="T28" s="3">
        <v>28.117475509643555</v>
      </c>
      <c r="V28" s="1" t="s">
        <v>133</v>
      </c>
      <c r="W28" s="3">
        <f t="shared" si="0"/>
        <v>18.373266220092773</v>
      </c>
      <c r="X28" s="2">
        <f t="shared" si="16"/>
        <v>4.9156228134607272</v>
      </c>
      <c r="Y28" s="2">
        <f t="shared" si="4"/>
        <v>82342.265841246714</v>
      </c>
      <c r="AB28">
        <f t="shared" si="2"/>
        <v>221.53836734185626</v>
      </c>
      <c r="AC28">
        <f t="shared" ref="AC28" si="51">AVERAGE(AB26:AB28)</f>
        <v>248.08068642310317</v>
      </c>
      <c r="AD28">
        <f t="shared" ref="AD28" si="52">STDEV(AB26:AB28)</f>
        <v>58.021408554483436</v>
      </c>
      <c r="AG28" s="1"/>
    </row>
    <row r="29" spans="1:39" x14ac:dyDescent="0.2">
      <c r="A29">
        <v>49</v>
      </c>
      <c r="B29" t="s">
        <v>17</v>
      </c>
      <c r="C29" t="s">
        <v>111</v>
      </c>
      <c r="D29" t="s">
        <v>7</v>
      </c>
      <c r="E29" s="3">
        <v>12.081071853637695</v>
      </c>
      <c r="I29" s="16"/>
      <c r="J29" s="16"/>
      <c r="K29" s="16"/>
      <c r="L29" s="16"/>
      <c r="M29" s="16"/>
      <c r="N29" s="16"/>
      <c r="P29">
        <v>64</v>
      </c>
      <c r="Q29" t="s">
        <v>101</v>
      </c>
      <c r="R29" t="s">
        <v>161</v>
      </c>
      <c r="S29" t="s">
        <v>12</v>
      </c>
      <c r="T29" s="3">
        <v>28.453714370727539</v>
      </c>
      <c r="V29" s="1" t="s">
        <v>134</v>
      </c>
      <c r="W29" s="3">
        <f t="shared" si="0"/>
        <v>19.116247177124023</v>
      </c>
      <c r="X29" s="2">
        <f t="shared" si="16"/>
        <v>4.698147998734334</v>
      </c>
      <c r="Y29" s="2">
        <f t="shared" si="4"/>
        <v>49905.452612695204</v>
      </c>
      <c r="AB29">
        <f t="shared" si="2"/>
        <v>168.77651594732302</v>
      </c>
      <c r="AC29">
        <f t="shared" ref="AC29" si="53">AVERAGE(AB29:AB31)</f>
        <v>255.85873093809582</v>
      </c>
      <c r="AD29">
        <f t="shared" ref="AD29" si="54">STDEV(AB29:AB31)</f>
        <v>103.68140295228451</v>
      </c>
      <c r="AG29" s="1"/>
    </row>
    <row r="30" spans="1:39" x14ac:dyDescent="0.2">
      <c r="A30">
        <v>50</v>
      </c>
      <c r="B30" t="s">
        <v>18</v>
      </c>
      <c r="C30" t="s">
        <v>111</v>
      </c>
      <c r="D30" t="s">
        <v>7</v>
      </c>
      <c r="E30" s="3">
        <v>11.738213539123535</v>
      </c>
      <c r="I30" s="16"/>
      <c r="J30" s="16"/>
      <c r="K30" s="16"/>
      <c r="L30" s="16"/>
      <c r="M30" s="16"/>
      <c r="N30" s="16"/>
      <c r="P30">
        <v>87</v>
      </c>
      <c r="Q30" t="s">
        <v>102</v>
      </c>
      <c r="R30" t="s">
        <v>161</v>
      </c>
      <c r="S30" t="s">
        <v>12</v>
      </c>
      <c r="T30" s="3">
        <v>28.811241149902344</v>
      </c>
      <c r="V30" s="1" t="s">
        <v>134</v>
      </c>
      <c r="W30" s="3">
        <f t="shared" si="0"/>
        <v>19.029228210449219</v>
      </c>
      <c r="X30" s="2">
        <f t="shared" si="16"/>
        <v>4.7236189525672589</v>
      </c>
      <c r="Y30" s="2">
        <f t="shared" si="4"/>
        <v>52919.892410395674</v>
      </c>
      <c r="AB30">
        <f t="shared" si="2"/>
        <v>228.24965085551716</v>
      </c>
      <c r="AC30">
        <f t="shared" si="19"/>
        <v>255.85873093809582</v>
      </c>
      <c r="AD30">
        <f t="shared" ref="AD30" si="55">STDEV(AB29:AB31)</f>
        <v>103.68140295228451</v>
      </c>
      <c r="AG30" s="1"/>
    </row>
    <row r="31" spans="1:39" x14ac:dyDescent="0.2">
      <c r="A31">
        <v>73</v>
      </c>
      <c r="B31" t="s">
        <v>23</v>
      </c>
      <c r="C31" t="s">
        <v>111</v>
      </c>
      <c r="D31" t="s">
        <v>7</v>
      </c>
      <c r="E31" s="3">
        <v>11.848760604858398</v>
      </c>
      <c r="P31">
        <v>88</v>
      </c>
      <c r="Q31" t="s">
        <v>166</v>
      </c>
      <c r="R31" t="s">
        <v>161</v>
      </c>
      <c r="S31" t="s">
        <v>12</v>
      </c>
      <c r="T31" s="3">
        <v>29.200139999389648</v>
      </c>
      <c r="V31" s="1" t="s">
        <v>134</v>
      </c>
      <c r="W31" s="3">
        <f t="shared" si="0"/>
        <v>18.702821731567383</v>
      </c>
      <c r="X31" s="2">
        <f t="shared" si="16"/>
        <v>4.8191600130056838</v>
      </c>
      <c r="Y31" s="2">
        <f t="shared" si="4"/>
        <v>65941.680836912245</v>
      </c>
      <c r="AB31">
        <f t="shared" si="2"/>
        <v>370.55002601144724</v>
      </c>
      <c r="AC31">
        <f t="shared" ref="AC31" si="56">AVERAGE(AB29:AB31)</f>
        <v>255.85873093809582</v>
      </c>
      <c r="AD31">
        <f t="shared" ref="AD31" si="57">STDEV(AB29:AB31)</f>
        <v>103.68140295228451</v>
      </c>
      <c r="AG31" s="1"/>
    </row>
    <row r="32" spans="1:39" x14ac:dyDescent="0.2">
      <c r="A32">
        <v>97</v>
      </c>
      <c r="B32" t="s">
        <v>26</v>
      </c>
      <c r="C32" t="s">
        <v>112</v>
      </c>
      <c r="D32" t="s">
        <v>7</v>
      </c>
      <c r="E32" s="3">
        <v>15.34455394744873</v>
      </c>
      <c r="P32">
        <v>112</v>
      </c>
      <c r="Q32" t="s">
        <v>114</v>
      </c>
      <c r="R32" t="s">
        <v>168</v>
      </c>
      <c r="S32" t="s">
        <v>12</v>
      </c>
      <c r="T32" s="3">
        <v>28.552379608154297</v>
      </c>
      <c r="V32" s="1" t="s">
        <v>107</v>
      </c>
      <c r="W32" s="3">
        <f t="shared" si="0"/>
        <v>18.717935562133789</v>
      </c>
      <c r="X32" s="2">
        <f t="shared" si="16"/>
        <v>4.8147361075594812</v>
      </c>
      <c r="Y32" s="2">
        <f t="shared" si="4"/>
        <v>65273.380834497228</v>
      </c>
      <c r="AB32">
        <f t="shared" si="2"/>
        <v>236.07479934898515</v>
      </c>
      <c r="AC32">
        <f t="shared" ref="AC32" si="58">AVERAGE(AB32:AB34)</f>
        <v>274.35865728439933</v>
      </c>
      <c r="AD32">
        <f t="shared" ref="AD32" si="59">STDEV(AB32:AB34)</f>
        <v>159.23639700379366</v>
      </c>
      <c r="AG32" s="1"/>
    </row>
    <row r="33" spans="1:38" x14ac:dyDescent="0.2">
      <c r="A33">
        <v>98</v>
      </c>
      <c r="B33" t="s">
        <v>27</v>
      </c>
      <c r="C33" t="s">
        <v>112</v>
      </c>
      <c r="D33" t="s">
        <v>7</v>
      </c>
      <c r="E33" s="3">
        <v>15.427165985107422</v>
      </c>
      <c r="P33">
        <v>135</v>
      </c>
      <c r="Q33" t="s">
        <v>115</v>
      </c>
      <c r="R33" t="s">
        <v>168</v>
      </c>
      <c r="S33" t="s">
        <v>12</v>
      </c>
      <c r="T33" s="3">
        <v>29.391645431518555</v>
      </c>
      <c r="V33" s="1" t="s">
        <v>107</v>
      </c>
      <c r="W33" s="3">
        <f t="shared" si="0"/>
        <v>18.610372543334961</v>
      </c>
      <c r="X33" s="2">
        <f t="shared" si="16"/>
        <v>4.8462204240326194</v>
      </c>
      <c r="Y33" s="2">
        <f t="shared" si="4"/>
        <v>70181.140897713281</v>
      </c>
      <c r="AB33">
        <f t="shared" si="2"/>
        <v>449.24714254448656</v>
      </c>
      <c r="AC33">
        <f t="shared" ref="AC33" si="60">AVERAGE(AB32:AB34)</f>
        <v>274.35865728439933</v>
      </c>
      <c r="AD33">
        <f t="shared" ref="AD33" si="61">STDEV(AB32:AB34)</f>
        <v>159.23639700379366</v>
      </c>
      <c r="AG33" s="1"/>
    </row>
    <row r="34" spans="1:38" x14ac:dyDescent="0.2">
      <c r="A34">
        <v>121</v>
      </c>
      <c r="B34" t="s">
        <v>32</v>
      </c>
      <c r="C34" t="s">
        <v>112</v>
      </c>
      <c r="D34" t="s">
        <v>7</v>
      </c>
      <c r="E34" s="3">
        <v>14.867037773132324</v>
      </c>
      <c r="P34">
        <v>136</v>
      </c>
      <c r="Q34" t="s">
        <v>173</v>
      </c>
      <c r="R34" t="s">
        <v>168</v>
      </c>
      <c r="S34" t="s">
        <v>12</v>
      </c>
      <c r="T34" s="3">
        <v>28.350406646728516</v>
      </c>
      <c r="V34" s="1" t="s">
        <v>107</v>
      </c>
      <c r="W34" s="3">
        <f t="shared" ref="W34:W58" si="62">T92</f>
        <v>19.313327789306641</v>
      </c>
      <c r="X34" s="2">
        <f t="shared" si="16"/>
        <v>4.6404613659680836</v>
      </c>
      <c r="Y34" s="2">
        <f t="shared" si="4"/>
        <v>43697.980442830158</v>
      </c>
      <c r="AB34">
        <f t="shared" si="2"/>
        <v>137.7540299597263</v>
      </c>
      <c r="AC34">
        <f t="shared" ref="AC34" si="63">AVERAGE(AB32:AB34)</f>
        <v>274.35865728439933</v>
      </c>
      <c r="AD34">
        <f t="shared" ref="AD34" si="64">STDEV(AB32:AB34)</f>
        <v>159.23639700379366</v>
      </c>
      <c r="AG34" s="1"/>
    </row>
    <row r="35" spans="1:38" x14ac:dyDescent="0.2">
      <c r="A35">
        <v>145</v>
      </c>
      <c r="B35" t="s">
        <v>35</v>
      </c>
      <c r="C35" t="s">
        <v>116</v>
      </c>
      <c r="D35" t="s">
        <v>7</v>
      </c>
      <c r="E35" s="3">
        <v>18.327890396118164</v>
      </c>
      <c r="P35">
        <v>160</v>
      </c>
      <c r="Q35" t="s">
        <v>118</v>
      </c>
      <c r="R35" t="s">
        <v>175</v>
      </c>
      <c r="S35" t="s">
        <v>12</v>
      </c>
      <c r="T35" s="3">
        <v>27.292991638183594</v>
      </c>
      <c r="V35" s="1" t="s">
        <v>108</v>
      </c>
      <c r="W35" s="3">
        <f t="shared" si="62"/>
        <v>18.18309211730957</v>
      </c>
      <c r="X35" s="2">
        <f t="shared" si="16"/>
        <v>4.9712878710603068</v>
      </c>
      <c r="Y35" s="2">
        <f t="shared" si="4"/>
        <v>93602.591110365276</v>
      </c>
      <c r="AB35">
        <f t="shared" si="2"/>
        <v>143.7241627300356</v>
      </c>
      <c r="AC35">
        <f t="shared" ref="AC35" si="65">AVERAGE(AB35:AB37)</f>
        <v>263.18329614059547</v>
      </c>
      <c r="AD35">
        <f t="shared" ref="AD35" si="66">STDEV(AB35:AB37)</f>
        <v>130.13367544745665</v>
      </c>
      <c r="AG35" s="1"/>
    </row>
    <row r="36" spans="1:38" x14ac:dyDescent="0.2">
      <c r="A36">
        <v>146</v>
      </c>
      <c r="B36" t="s">
        <v>36</v>
      </c>
      <c r="C36" t="s">
        <v>116</v>
      </c>
      <c r="D36" t="s">
        <v>7</v>
      </c>
      <c r="E36" s="3">
        <v>18.765205383300781</v>
      </c>
      <c r="P36">
        <v>183</v>
      </c>
      <c r="Q36" t="s">
        <v>119</v>
      </c>
      <c r="R36" t="s">
        <v>175</v>
      </c>
      <c r="S36" t="s">
        <v>12</v>
      </c>
      <c r="T36" s="3">
        <v>28.507837295532227</v>
      </c>
      <c r="V36" s="1" t="s">
        <v>108</v>
      </c>
      <c r="W36" s="3">
        <f t="shared" si="62"/>
        <v>17.883720397949219</v>
      </c>
      <c r="X36" s="2">
        <f t="shared" si="16"/>
        <v>5.0589157013378943</v>
      </c>
      <c r="Y36" s="2">
        <f t="shared" si="4"/>
        <v>114529.06134143713</v>
      </c>
      <c r="AB36">
        <f t="shared" si="2"/>
        <v>401.85531067378685</v>
      </c>
      <c r="AC36">
        <f t="shared" ref="AC36" si="67">AVERAGE(AB35:AB37)</f>
        <v>263.18329614059547</v>
      </c>
      <c r="AD36">
        <f t="shared" ref="AD36" si="68">STDEV(AB35:AB37)</f>
        <v>130.13367544745665</v>
      </c>
      <c r="AG36" s="1"/>
    </row>
    <row r="37" spans="1:38" x14ac:dyDescent="0.2">
      <c r="A37">
        <v>169</v>
      </c>
      <c r="B37" t="s">
        <v>41</v>
      </c>
      <c r="C37" t="s">
        <v>116</v>
      </c>
      <c r="D37" t="s">
        <v>7</v>
      </c>
      <c r="E37" s="3">
        <v>18.430023193359375</v>
      </c>
      <c r="P37">
        <v>184</v>
      </c>
      <c r="Q37" t="s">
        <v>180</v>
      </c>
      <c r="R37" t="s">
        <v>175</v>
      </c>
      <c r="S37" t="s">
        <v>12</v>
      </c>
      <c r="T37" s="3">
        <v>27.790431976318359</v>
      </c>
      <c r="V37" s="1" t="s">
        <v>108</v>
      </c>
      <c r="W37" s="3">
        <f t="shared" si="62"/>
        <v>17.900062561035156</v>
      </c>
      <c r="X37" s="2">
        <f t="shared" si="16"/>
        <v>5.0541322558730961</v>
      </c>
      <c r="Y37" s="2">
        <f t="shared" si="4"/>
        <v>113274.5266087268</v>
      </c>
      <c r="AB37">
        <f t="shared" si="2"/>
        <v>243.97041501796394</v>
      </c>
      <c r="AC37">
        <f t="shared" ref="AC37" si="69">AVERAGE(AB35:AB37)</f>
        <v>263.18329614059547</v>
      </c>
      <c r="AD37">
        <f t="shared" ref="AD37" si="70">STDEV(AB35:AB37)</f>
        <v>130.13367544745665</v>
      </c>
      <c r="AG37" s="1"/>
    </row>
    <row r="38" spans="1:38" ht="16" x14ac:dyDescent="0.2">
      <c r="A38">
        <v>193</v>
      </c>
      <c r="B38" t="s">
        <v>44</v>
      </c>
      <c r="C38" t="s">
        <v>120</v>
      </c>
      <c r="D38" t="s">
        <v>7</v>
      </c>
      <c r="E38" s="3">
        <v>21.657472610473633</v>
      </c>
      <c r="P38">
        <v>208</v>
      </c>
      <c r="Q38" t="s">
        <v>122</v>
      </c>
      <c r="R38" t="s">
        <v>182</v>
      </c>
      <c r="S38" t="s">
        <v>12</v>
      </c>
      <c r="T38" s="3">
        <v>28.463455200195312</v>
      </c>
      <c r="V38" s="14" t="s">
        <v>140</v>
      </c>
      <c r="W38" s="3">
        <f t="shared" si="62"/>
        <v>18.597375869750977</v>
      </c>
      <c r="X38" s="2">
        <f>((W38-$I$52)/$I$51)</f>
        <v>4.8500246254095032</v>
      </c>
      <c r="Y38" s="2">
        <f>10^X38</f>
        <v>70798.592753547695</v>
      </c>
      <c r="AB38">
        <f t="shared" si="2"/>
        <v>241.02742417611782</v>
      </c>
      <c r="AC38">
        <f>AVERAGE(AB38:AB40)</f>
        <v>351.27245186666352</v>
      </c>
      <c r="AD38">
        <f>STDEV(AB38:AB40)</f>
        <v>196.41174149676712</v>
      </c>
      <c r="AG38" s="14"/>
    </row>
    <row r="39" spans="1:38" ht="16" x14ac:dyDescent="0.2">
      <c r="A39">
        <v>194</v>
      </c>
      <c r="B39" t="s">
        <v>45</v>
      </c>
      <c r="C39" t="s">
        <v>120</v>
      </c>
      <c r="D39" t="s">
        <v>7</v>
      </c>
      <c r="E39" s="3">
        <v>22.151403427124023</v>
      </c>
      <c r="P39">
        <v>231</v>
      </c>
      <c r="Q39" t="s">
        <v>123</v>
      </c>
      <c r="R39" t="s">
        <v>182</v>
      </c>
      <c r="S39" t="s">
        <v>12</v>
      </c>
      <c r="T39" s="3">
        <v>29.702619552612305</v>
      </c>
      <c r="V39" s="14" t="s">
        <v>140</v>
      </c>
      <c r="W39" s="3">
        <f t="shared" si="62"/>
        <v>18.550247192382812</v>
      </c>
      <c r="X39" s="2">
        <f t="shared" si="16"/>
        <v>4.8638194613093289</v>
      </c>
      <c r="Y39" s="2">
        <f t="shared" ref="Y39:Y49" si="71">10^X39</f>
        <v>73083.520796626326</v>
      </c>
      <c r="AB39">
        <f t="shared" si="2"/>
        <v>578.04023246848271</v>
      </c>
      <c r="AC39">
        <f>AVERAGE(AB38:AB40)</f>
        <v>351.27245186666352</v>
      </c>
      <c r="AD39">
        <f>STDEV(AB38:AB40)</f>
        <v>196.41174149676712</v>
      </c>
      <c r="AG39" s="14"/>
    </row>
    <row r="40" spans="1:38" ht="16" x14ac:dyDescent="0.2">
      <c r="A40">
        <v>217</v>
      </c>
      <c r="B40" t="s">
        <v>50</v>
      </c>
      <c r="C40" t="s">
        <v>120</v>
      </c>
      <c r="D40" t="s">
        <v>7</v>
      </c>
      <c r="E40" s="3">
        <v>22.048637390136719</v>
      </c>
      <c r="P40">
        <v>232</v>
      </c>
      <c r="Q40" t="s">
        <v>188</v>
      </c>
      <c r="R40" t="s">
        <v>182</v>
      </c>
      <c r="S40" t="s">
        <v>12</v>
      </c>
      <c r="T40" s="3">
        <v>28.644584655761719</v>
      </c>
      <c r="V40" s="14" t="s">
        <v>140</v>
      </c>
      <c r="W40" s="3">
        <f t="shared" si="62"/>
        <v>18.819353103637695</v>
      </c>
      <c r="X40" s="2">
        <f t="shared" si="16"/>
        <v>4.7850506077632327</v>
      </c>
      <c r="Y40" s="2">
        <f t="shared" si="71"/>
        <v>60960.792990954447</v>
      </c>
      <c r="AB40">
        <f t="shared" si="2"/>
        <v>234.74969895539013</v>
      </c>
      <c r="AC40">
        <f>AVERAGE(AB38:AB40)</f>
        <v>351.27245186666352</v>
      </c>
      <c r="AD40">
        <f>STDEV(AB38:AB40)</f>
        <v>196.41174149676712</v>
      </c>
      <c r="AG40" s="14"/>
    </row>
    <row r="41" spans="1:38" ht="16" x14ac:dyDescent="0.2">
      <c r="A41">
        <v>241</v>
      </c>
      <c r="B41" t="s">
        <v>53</v>
      </c>
      <c r="C41" t="s">
        <v>124</v>
      </c>
      <c r="D41" t="s">
        <v>7</v>
      </c>
      <c r="E41" s="3">
        <v>25.248762130737305</v>
      </c>
      <c r="P41">
        <v>256</v>
      </c>
      <c r="Q41" t="s">
        <v>126</v>
      </c>
      <c r="R41" t="s">
        <v>190</v>
      </c>
      <c r="S41" t="s">
        <v>12</v>
      </c>
      <c r="T41" s="3">
        <v>28.257469177246094</v>
      </c>
      <c r="V41" s="14" t="s">
        <v>142</v>
      </c>
      <c r="W41" s="3">
        <f t="shared" si="62"/>
        <v>18.176992416381836</v>
      </c>
      <c r="X41" s="2">
        <f t="shared" si="16"/>
        <v>4.9730732887302906</v>
      </c>
      <c r="Y41" s="2">
        <f t="shared" si="71"/>
        <v>93988.190557925613</v>
      </c>
      <c r="AB41">
        <f t="shared" si="2"/>
        <v>278.1371085522868</v>
      </c>
      <c r="AC41">
        <f>AVERAGE(AB41:AB43)</f>
        <v>371.0720590716914</v>
      </c>
      <c r="AD41">
        <f t="shared" ref="AD41" si="72">STDEV(AB41:AB43)</f>
        <v>98.151364593729042</v>
      </c>
      <c r="AG41" s="14"/>
    </row>
    <row r="42" spans="1:38" ht="16" x14ac:dyDescent="0.2">
      <c r="A42">
        <v>242</v>
      </c>
      <c r="B42" t="s">
        <v>54</v>
      </c>
      <c r="C42" t="s">
        <v>124</v>
      </c>
      <c r="D42" t="s">
        <v>7</v>
      </c>
      <c r="E42" s="3">
        <v>25.446949005126953</v>
      </c>
      <c r="P42">
        <v>279</v>
      </c>
      <c r="Q42" t="s">
        <v>127</v>
      </c>
      <c r="R42" t="s">
        <v>190</v>
      </c>
      <c r="S42" t="s">
        <v>12</v>
      </c>
      <c r="T42" s="3">
        <v>28.645502090454102</v>
      </c>
      <c r="V42" s="14" t="s">
        <v>142</v>
      </c>
      <c r="W42" s="3">
        <f t="shared" si="62"/>
        <v>17.778568267822266</v>
      </c>
      <c r="X42" s="2">
        <f t="shared" si="16"/>
        <v>5.0896943367807452</v>
      </c>
      <c r="Y42" s="2">
        <f t="shared" si="71"/>
        <v>122940.3193132833</v>
      </c>
      <c r="AB42">
        <f t="shared" si="2"/>
        <v>473.71792519992931</v>
      </c>
      <c r="AC42">
        <f t="shared" ref="AC42" si="73">AVERAGE(AB41:AB43)</f>
        <v>371.0720590716914</v>
      </c>
      <c r="AD42">
        <f t="shared" ref="AD42" si="74">STDEV(AB41:AB43)</f>
        <v>98.151364593729042</v>
      </c>
      <c r="AG42" s="14"/>
    </row>
    <row r="43" spans="1:38" ht="16" x14ac:dyDescent="0.2">
      <c r="A43">
        <v>265</v>
      </c>
      <c r="B43" t="s">
        <v>59</v>
      </c>
      <c r="C43" t="s">
        <v>124</v>
      </c>
      <c r="D43" t="s">
        <v>7</v>
      </c>
      <c r="E43" s="3">
        <v>24.920141220092773</v>
      </c>
      <c r="P43">
        <v>280</v>
      </c>
      <c r="Q43" t="s">
        <v>196</v>
      </c>
      <c r="R43" t="s">
        <v>190</v>
      </c>
      <c r="S43" t="s">
        <v>12</v>
      </c>
      <c r="T43" s="3">
        <v>28.455146789550781</v>
      </c>
      <c r="V43" s="14" t="s">
        <v>142</v>
      </c>
      <c r="W43" s="3">
        <f t="shared" si="62"/>
        <v>17.988130569458008</v>
      </c>
      <c r="X43" s="2">
        <f t="shared" si="16"/>
        <v>5.0283542414652835</v>
      </c>
      <c r="Y43" s="2">
        <f t="shared" si="71"/>
        <v>106746.64677901732</v>
      </c>
      <c r="AB43">
        <f t="shared" si="2"/>
        <v>361.36114346285814</v>
      </c>
      <c r="AC43">
        <f t="shared" ref="AC43" si="75">AVERAGE(AB41:AB43)</f>
        <v>371.0720590716914</v>
      </c>
      <c r="AD43">
        <f t="shared" ref="AD43" si="76">STDEV(AB41:AB43)</f>
        <v>98.151364593729042</v>
      </c>
      <c r="AG43" s="14"/>
      <c r="AL43" s="14"/>
    </row>
    <row r="44" spans="1:38" ht="16" x14ac:dyDescent="0.2">
      <c r="A44">
        <v>289</v>
      </c>
      <c r="B44" t="s">
        <v>62</v>
      </c>
      <c r="C44" t="s">
        <v>128</v>
      </c>
      <c r="D44" t="s">
        <v>7</v>
      </c>
      <c r="E44" s="3">
        <v>28.630533218383789</v>
      </c>
      <c r="P44">
        <v>304</v>
      </c>
      <c r="Q44" t="s">
        <v>130</v>
      </c>
      <c r="R44" t="s">
        <v>198</v>
      </c>
      <c r="S44" t="s">
        <v>12</v>
      </c>
      <c r="T44" s="3">
        <v>28.261154174804688</v>
      </c>
      <c r="V44" s="14" t="s">
        <v>135</v>
      </c>
      <c r="W44" s="3">
        <f t="shared" si="62"/>
        <v>17.965301513671875</v>
      </c>
      <c r="X44" s="2">
        <f t="shared" si="16"/>
        <v>5.0350364378667978</v>
      </c>
      <c r="Y44" s="2">
        <f t="shared" si="71"/>
        <v>108401.78607015927</v>
      </c>
      <c r="AB44">
        <f t="shared" si="2"/>
        <v>321.59610084134579</v>
      </c>
      <c r="AC44">
        <f>AVERAGE(AB44:AB46)</f>
        <v>425.75348719967525</v>
      </c>
      <c r="AD44">
        <f t="shared" ref="AD44" si="77">STDEV(AB44:AB46)</f>
        <v>90.24730206417297</v>
      </c>
      <c r="AG44" s="14"/>
      <c r="AL44" s="14"/>
    </row>
    <row r="45" spans="1:38" ht="16" x14ac:dyDescent="0.2">
      <c r="A45">
        <v>290</v>
      </c>
      <c r="B45" t="s">
        <v>63</v>
      </c>
      <c r="C45" t="s">
        <v>128</v>
      </c>
      <c r="D45" t="s">
        <v>7</v>
      </c>
      <c r="E45" s="3">
        <v>28.578031539916992</v>
      </c>
      <c r="P45">
        <v>327</v>
      </c>
      <c r="Q45" t="s">
        <v>131</v>
      </c>
      <c r="R45" t="s">
        <v>198</v>
      </c>
      <c r="S45" t="s">
        <v>12</v>
      </c>
      <c r="T45" s="3">
        <v>28.493349075317383</v>
      </c>
      <c r="V45" s="14" t="s">
        <v>135</v>
      </c>
      <c r="W45" s="3">
        <f t="shared" si="62"/>
        <v>17.620975494384766</v>
      </c>
      <c r="X45" s="2">
        <f t="shared" si="16"/>
        <v>5.1358226512162615</v>
      </c>
      <c r="Y45" s="2">
        <f t="shared" si="71"/>
        <v>136717.04129667746</v>
      </c>
      <c r="AB45">
        <f t="shared" si="2"/>
        <v>475.0029260400874</v>
      </c>
      <c r="AC45">
        <f t="shared" ref="AC45" si="78">AVERAGE(AB44:AB46)</f>
        <v>425.75348719967525</v>
      </c>
      <c r="AD45">
        <f t="shared" ref="AD45" si="79">STDEV(AB44:AB46)</f>
        <v>90.24730206417297</v>
      </c>
      <c r="AG45" s="14"/>
      <c r="AL45" s="14"/>
    </row>
    <row r="46" spans="1:38" ht="16" x14ac:dyDescent="0.2">
      <c r="A46">
        <v>313</v>
      </c>
      <c r="B46" t="s">
        <v>68</v>
      </c>
      <c r="C46" t="s">
        <v>128</v>
      </c>
      <c r="D46" t="s">
        <v>7</v>
      </c>
      <c r="E46" s="3">
        <v>28.08234977722168</v>
      </c>
      <c r="P46">
        <v>328</v>
      </c>
      <c r="Q46" t="s">
        <v>204</v>
      </c>
      <c r="R46" t="s">
        <v>198</v>
      </c>
      <c r="S46" t="s">
        <v>12</v>
      </c>
      <c r="T46" s="3">
        <v>28.833108901977539</v>
      </c>
      <c r="V46" s="14" t="s">
        <v>135</v>
      </c>
      <c r="W46" s="3">
        <f t="shared" si="62"/>
        <v>17.94633674621582</v>
      </c>
      <c r="X46" s="2">
        <f t="shared" si="16"/>
        <v>5.0405875347688154</v>
      </c>
      <c r="Y46" s="2">
        <f t="shared" si="71"/>
        <v>109796.25691951423</v>
      </c>
      <c r="AB46">
        <f t="shared" si="2"/>
        <v>480.66143471759261</v>
      </c>
      <c r="AC46">
        <f t="shared" ref="AC46" si="80">AVERAGE(AB44:AB46)</f>
        <v>425.75348719967525</v>
      </c>
      <c r="AD46">
        <f t="shared" ref="AD46" si="81">STDEV(AB44:AB46)</f>
        <v>90.24730206417297</v>
      </c>
      <c r="AG46" s="14"/>
      <c r="AL46" s="14"/>
    </row>
    <row r="47" spans="1:38" ht="16" x14ac:dyDescent="0.2">
      <c r="A47">
        <v>337</v>
      </c>
      <c r="B47" t="s">
        <v>71</v>
      </c>
      <c r="C47" t="s">
        <v>132</v>
      </c>
      <c r="D47" t="s">
        <v>7</v>
      </c>
      <c r="E47" s="3">
        <v>30.902217864990234</v>
      </c>
      <c r="P47">
        <v>352</v>
      </c>
      <c r="Q47" t="s">
        <v>136</v>
      </c>
      <c r="R47" t="s">
        <v>206</v>
      </c>
      <c r="S47" t="s">
        <v>12</v>
      </c>
      <c r="T47" s="3">
        <v>28.09748649597168</v>
      </c>
      <c r="V47" s="14" t="s">
        <v>136</v>
      </c>
      <c r="W47" s="3">
        <f t="shared" si="62"/>
        <v>17.866260528564453</v>
      </c>
      <c r="X47" s="2">
        <f t="shared" ref="X47:X49" si="82">((W47-$I$52)/$I$51)</f>
        <v>5.0640263058879373</v>
      </c>
      <c r="Y47" s="2">
        <f t="shared" si="71"/>
        <v>115884.75472161603</v>
      </c>
      <c r="AB47">
        <f t="shared" si="2"/>
        <v>307.57208761923749</v>
      </c>
      <c r="AC47">
        <f t="shared" ref="AC47" si="83">AVERAGE(AB47:AB49)</f>
        <v>372.90183599045878</v>
      </c>
      <c r="AD47">
        <f t="shared" ref="AD47" si="84">STDEV(AB47:AB49)</f>
        <v>62.411716990089104</v>
      </c>
      <c r="AG47" s="14"/>
      <c r="AL47" s="14"/>
    </row>
    <row r="48" spans="1:38" ht="16" x14ac:dyDescent="0.2">
      <c r="A48">
        <v>338</v>
      </c>
      <c r="B48" t="s">
        <v>72</v>
      </c>
      <c r="C48" t="s">
        <v>132</v>
      </c>
      <c r="D48" t="s">
        <v>7</v>
      </c>
      <c r="E48" s="3">
        <v>30.970691680908203</v>
      </c>
      <c r="P48">
        <v>375</v>
      </c>
      <c r="Q48" t="s">
        <v>137</v>
      </c>
      <c r="R48" t="s">
        <v>206</v>
      </c>
      <c r="S48" t="s">
        <v>12</v>
      </c>
      <c r="T48" s="3">
        <v>28.27009391784668</v>
      </c>
      <c r="V48" s="14" t="s">
        <v>136</v>
      </c>
      <c r="W48" s="3">
        <f t="shared" si="62"/>
        <v>17.72978401184082</v>
      </c>
      <c r="X48" s="2">
        <f t="shared" si="82"/>
        <v>5.103973770096939</v>
      </c>
      <c r="Y48" s="2">
        <f t="shared" si="71"/>
        <v>127049.73691904698</v>
      </c>
      <c r="AB48">
        <f t="shared" si="2"/>
        <v>379.21826807856201</v>
      </c>
      <c r="AC48">
        <f t="shared" ref="AC48" si="85">AVERAGE(AB47:AB49)</f>
        <v>372.90183599045878</v>
      </c>
      <c r="AD48">
        <f t="shared" ref="AD48" si="86">STDEV(AB47:AB49)</f>
        <v>62.411716990089104</v>
      </c>
      <c r="AG48" s="14"/>
      <c r="AL48" s="14"/>
    </row>
    <row r="49" spans="1:38" ht="16" x14ac:dyDescent="0.2">
      <c r="A49">
        <v>361</v>
      </c>
      <c r="B49" t="s">
        <v>77</v>
      </c>
      <c r="C49" t="s">
        <v>132</v>
      </c>
      <c r="D49" t="s">
        <v>7</v>
      </c>
      <c r="E49" s="3">
        <v>30.452409744262695</v>
      </c>
      <c r="H49" s="10" t="s">
        <v>88</v>
      </c>
      <c r="I49" s="11">
        <f>((10^(-1/-3.4164)-1))</f>
        <v>0.96203058087431992</v>
      </c>
      <c r="P49">
        <v>376</v>
      </c>
      <c r="Q49" t="s">
        <v>211</v>
      </c>
      <c r="R49" t="s">
        <v>206</v>
      </c>
      <c r="S49" t="s">
        <v>12</v>
      </c>
      <c r="T49" s="3">
        <v>28.652139663696289</v>
      </c>
      <c r="V49" s="14" t="s">
        <v>136</v>
      </c>
      <c r="W49" s="3">
        <f t="shared" si="62"/>
        <v>17.922338485717773</v>
      </c>
      <c r="X49" s="2">
        <f t="shared" si="82"/>
        <v>5.0476119641383415</v>
      </c>
      <c r="Y49" s="2">
        <f t="shared" si="71"/>
        <v>111586.57922344343</v>
      </c>
      <c r="AB49">
        <f t="shared" si="2"/>
        <v>431.91515227357684</v>
      </c>
      <c r="AC49">
        <f t="shared" ref="AC49" si="87">AVERAGE(AB47:AB49)</f>
        <v>372.90183599045878</v>
      </c>
      <c r="AD49">
        <f t="shared" ref="AD49" si="88">STDEV(AB47:AB49)</f>
        <v>62.411716990089104</v>
      </c>
      <c r="AG49" s="14"/>
      <c r="AL49" s="14"/>
    </row>
    <row r="50" spans="1:38" x14ac:dyDescent="0.2">
      <c r="T50" s="3"/>
      <c r="V50" s="14"/>
      <c r="W50" s="3"/>
      <c r="X50" s="2"/>
      <c r="Y50" s="2"/>
      <c r="AG50" s="1"/>
      <c r="AL50" s="14"/>
    </row>
    <row r="51" spans="1:38" x14ac:dyDescent="0.2">
      <c r="H51" t="s">
        <v>93</v>
      </c>
      <c r="I51">
        <v>-3.4163999999999999</v>
      </c>
      <c r="T51" s="3"/>
      <c r="V51" s="14"/>
      <c r="W51" s="3"/>
      <c r="X51" s="2"/>
      <c r="Y51" s="2"/>
      <c r="AG51" s="1"/>
      <c r="AL51" s="14"/>
    </row>
    <row r="52" spans="1:38" x14ac:dyDescent="0.2">
      <c r="H52" t="s">
        <v>94</v>
      </c>
      <c r="I52">
        <v>35.167000000000002</v>
      </c>
      <c r="T52" s="3"/>
      <c r="V52" s="14"/>
      <c r="W52" s="3"/>
      <c r="X52" s="2"/>
      <c r="Y52" s="2"/>
      <c r="AG52" s="1"/>
      <c r="AL52" s="14"/>
    </row>
    <row r="53" spans="1:38" x14ac:dyDescent="0.2">
      <c r="T53" s="3"/>
      <c r="V53" s="14"/>
      <c r="W53" s="3"/>
      <c r="X53" s="2"/>
      <c r="Y53" s="2"/>
      <c r="AG53" s="1"/>
      <c r="AL53" s="14"/>
    </row>
    <row r="54" spans="1:38" x14ac:dyDescent="0.2">
      <c r="T54" s="3"/>
      <c r="V54" s="14"/>
      <c r="W54" s="3"/>
      <c r="X54" s="2"/>
      <c r="Y54" s="2"/>
      <c r="AG54" s="1"/>
      <c r="AL54" s="14"/>
    </row>
    <row r="55" spans="1:38" x14ac:dyDescent="0.2">
      <c r="T55" s="3"/>
      <c r="V55" s="14"/>
      <c r="W55" s="3"/>
      <c r="X55" s="2"/>
      <c r="Y55" s="2"/>
      <c r="AG55" s="1"/>
    </row>
    <row r="56" spans="1:38" x14ac:dyDescent="0.2">
      <c r="T56" s="3"/>
      <c r="V56" s="14"/>
      <c r="W56" s="3"/>
      <c r="X56" s="2"/>
      <c r="Y56" s="2"/>
      <c r="AG56" s="1"/>
    </row>
    <row r="57" spans="1:38" x14ac:dyDescent="0.2">
      <c r="T57" s="3"/>
      <c r="V57" s="14"/>
      <c r="W57" s="3"/>
      <c r="X57" s="2"/>
      <c r="Y57" s="2"/>
      <c r="AG57" s="1"/>
    </row>
    <row r="58" spans="1:38" x14ac:dyDescent="0.2">
      <c r="T58" s="3"/>
      <c r="V58" s="14"/>
      <c r="W58" s="3"/>
      <c r="X58" s="2"/>
      <c r="Y58" s="2"/>
      <c r="AG58" s="1"/>
    </row>
    <row r="59" spans="1:38" x14ac:dyDescent="0.2">
      <c r="E59" s="3"/>
      <c r="T59" s="3"/>
      <c r="V59" s="14"/>
      <c r="W59" s="3"/>
      <c r="X59" s="2"/>
      <c r="Y59" s="2"/>
      <c r="AG59" s="1"/>
    </row>
    <row r="60" spans="1:38" ht="16" thickBot="1" x14ac:dyDescent="0.25">
      <c r="E60" s="3"/>
      <c r="P60">
        <v>4</v>
      </c>
      <c r="Q60" t="s">
        <v>10</v>
      </c>
      <c r="R60" t="s">
        <v>153</v>
      </c>
      <c r="S60" t="s">
        <v>7</v>
      </c>
      <c r="T60" s="3">
        <v>18.071874618530273</v>
      </c>
      <c r="V60" s="1" t="s">
        <v>3</v>
      </c>
      <c r="W60" s="5" t="s">
        <v>84</v>
      </c>
      <c r="X60" s="5" t="s">
        <v>91</v>
      </c>
      <c r="Y60" s="5" t="s">
        <v>92</v>
      </c>
      <c r="AG60" s="1"/>
    </row>
    <row r="61" spans="1:38" x14ac:dyDescent="0.2">
      <c r="E61" s="3"/>
      <c r="P61">
        <v>5</v>
      </c>
      <c r="Q61" t="s">
        <v>11</v>
      </c>
      <c r="R61" t="s">
        <v>153</v>
      </c>
      <c r="S61" t="s">
        <v>7</v>
      </c>
      <c r="T61" s="3">
        <v>18.903463363647461</v>
      </c>
      <c r="V61" s="1" t="s">
        <v>71</v>
      </c>
      <c r="W61" s="3">
        <f t="shared" ref="W61:W92" si="89">T2</f>
        <v>27.908012390136719</v>
      </c>
      <c r="X61" s="2">
        <f t="shared" ref="X61:X69" si="90">((W61-$J$25)/$J$24)</f>
        <v>2.6320573179695348</v>
      </c>
      <c r="Y61" s="2">
        <f>10^X61</f>
        <v>428.60508375035459</v>
      </c>
      <c r="AG61" s="1"/>
    </row>
    <row r="62" spans="1:38" x14ac:dyDescent="0.2">
      <c r="E62" s="3"/>
      <c r="P62">
        <v>28</v>
      </c>
      <c r="Q62" t="s">
        <v>156</v>
      </c>
      <c r="R62" t="s">
        <v>153</v>
      </c>
      <c r="S62" t="s">
        <v>7</v>
      </c>
      <c r="T62" s="3">
        <v>18.554557800292969</v>
      </c>
      <c r="V62" s="1" t="s">
        <v>71</v>
      </c>
      <c r="W62" s="3">
        <f t="shared" si="89"/>
        <v>28.66278076171875</v>
      </c>
      <c r="X62" s="2">
        <f t="shared" si="90"/>
        <v>2.4090697347793815</v>
      </c>
      <c r="Y62" s="2">
        <f t="shared" ref="Y62:Y69" si="91">10^X62</f>
        <v>256.48958494566892</v>
      </c>
      <c r="AG62" s="1"/>
    </row>
    <row r="63" spans="1:38" x14ac:dyDescent="0.2">
      <c r="E63" s="3"/>
      <c r="P63">
        <v>52</v>
      </c>
      <c r="Q63" t="s">
        <v>20</v>
      </c>
      <c r="R63" t="s">
        <v>160</v>
      </c>
      <c r="S63" t="s">
        <v>7</v>
      </c>
      <c r="T63" s="3">
        <v>17.374494552612305</v>
      </c>
      <c r="V63" s="1" t="s">
        <v>71</v>
      </c>
      <c r="W63" s="3">
        <f t="shared" si="89"/>
        <v>28.268390655517578</v>
      </c>
      <c r="X63" s="2">
        <f t="shared" si="90"/>
        <v>2.5255877288118715</v>
      </c>
      <c r="Y63" s="2">
        <f t="shared" si="91"/>
        <v>335.4190532808758</v>
      </c>
      <c r="AG63" s="1"/>
    </row>
    <row r="64" spans="1:38" x14ac:dyDescent="0.2">
      <c r="E64" s="3"/>
      <c r="P64">
        <v>53</v>
      </c>
      <c r="Q64" t="s">
        <v>21</v>
      </c>
      <c r="R64" t="s">
        <v>160</v>
      </c>
      <c r="S64" t="s">
        <v>7</v>
      </c>
      <c r="T64" s="3">
        <v>18.063222885131836</v>
      </c>
      <c r="V64" s="1" t="s">
        <v>72</v>
      </c>
      <c r="W64" s="3">
        <f t="shared" si="89"/>
        <v>27.310407638549805</v>
      </c>
      <c r="X64" s="2">
        <f t="shared" si="90"/>
        <v>2.8086127279160351</v>
      </c>
      <c r="Y64" s="2">
        <f t="shared" si="91"/>
        <v>643.59509847342213</v>
      </c>
      <c r="AG64" s="1"/>
    </row>
    <row r="65" spans="5:33" x14ac:dyDescent="0.2">
      <c r="E65" s="3"/>
      <c r="P65">
        <v>76</v>
      </c>
      <c r="Q65" t="s">
        <v>163</v>
      </c>
      <c r="R65" t="s">
        <v>160</v>
      </c>
      <c r="S65" t="s">
        <v>7</v>
      </c>
      <c r="T65" s="3">
        <v>18.198490142822266</v>
      </c>
      <c r="V65" s="1" t="s">
        <v>72</v>
      </c>
      <c r="W65" s="3">
        <f t="shared" si="89"/>
        <v>28.233556747436523</v>
      </c>
      <c r="X65" s="2">
        <f t="shared" si="90"/>
        <v>2.5358790039480845</v>
      </c>
      <c r="Y65" s="2">
        <f t="shared" si="91"/>
        <v>343.46224471480252</v>
      </c>
      <c r="AG65" s="1"/>
    </row>
    <row r="66" spans="5:33" x14ac:dyDescent="0.2">
      <c r="E66" s="3"/>
      <c r="P66">
        <v>100</v>
      </c>
      <c r="Q66" t="s">
        <v>29</v>
      </c>
      <c r="R66" t="s">
        <v>167</v>
      </c>
      <c r="S66" t="s">
        <v>7</v>
      </c>
      <c r="T66" s="3">
        <v>17.667806625366211</v>
      </c>
      <c r="V66" s="1" t="s">
        <v>72</v>
      </c>
      <c r="W66" s="3">
        <f t="shared" si="89"/>
        <v>28.164894104003906</v>
      </c>
      <c r="X66" s="2">
        <f t="shared" si="90"/>
        <v>2.5561645875667969</v>
      </c>
      <c r="Y66" s="2">
        <f t="shared" si="91"/>
        <v>359.8856976730583</v>
      </c>
      <c r="AG66" s="1"/>
    </row>
    <row r="67" spans="5:33" x14ac:dyDescent="0.2">
      <c r="E67" s="3"/>
      <c r="P67">
        <v>101</v>
      </c>
      <c r="Q67" t="s">
        <v>30</v>
      </c>
      <c r="R67" t="s">
        <v>167</v>
      </c>
      <c r="S67" t="s">
        <v>7</v>
      </c>
      <c r="T67" s="3">
        <v>18.244922637939453</v>
      </c>
      <c r="V67" s="1" t="s">
        <v>73</v>
      </c>
      <c r="W67" s="3">
        <f t="shared" si="89"/>
        <v>27.537776947021484</v>
      </c>
      <c r="X67" s="2">
        <f t="shared" si="90"/>
        <v>2.7414390962474937</v>
      </c>
      <c r="Y67" s="2">
        <f t="shared" si="91"/>
        <v>551.36487571512134</v>
      </c>
      <c r="AG67" s="1"/>
    </row>
    <row r="68" spans="5:33" x14ac:dyDescent="0.2">
      <c r="P68">
        <v>124</v>
      </c>
      <c r="Q68" t="s">
        <v>170</v>
      </c>
      <c r="R68" t="s">
        <v>167</v>
      </c>
      <c r="S68" t="s">
        <v>7</v>
      </c>
      <c r="T68" s="3">
        <v>18.186059951782227</v>
      </c>
      <c r="V68" s="1" t="s">
        <v>73</v>
      </c>
      <c r="W68" s="3">
        <f t="shared" si="89"/>
        <v>28.081541061401367</v>
      </c>
      <c r="X68" s="2">
        <f t="shared" si="90"/>
        <v>2.5807902796616147</v>
      </c>
      <c r="Y68" s="2">
        <f t="shared" si="91"/>
        <v>380.88185154083408</v>
      </c>
      <c r="AG68" s="1"/>
    </row>
    <row r="69" spans="5:33" x14ac:dyDescent="0.2">
      <c r="P69">
        <v>148</v>
      </c>
      <c r="Q69" t="s">
        <v>38</v>
      </c>
      <c r="R69" t="s">
        <v>174</v>
      </c>
      <c r="S69" t="s">
        <v>7</v>
      </c>
      <c r="T69" s="3">
        <v>17.769924163818359</v>
      </c>
      <c r="V69" s="1" t="s">
        <v>73</v>
      </c>
      <c r="W69" s="3">
        <f t="shared" si="89"/>
        <v>27.972503662109375</v>
      </c>
      <c r="X69" s="2">
        <f t="shared" si="90"/>
        <v>2.6130041177885328</v>
      </c>
      <c r="Y69" s="2">
        <f t="shared" si="91"/>
        <v>410.20799237924183</v>
      </c>
      <c r="AG69" s="1"/>
    </row>
    <row r="70" spans="5:33" x14ac:dyDescent="0.2">
      <c r="P70">
        <v>149</v>
      </c>
      <c r="Q70" t="s">
        <v>39</v>
      </c>
      <c r="R70" t="s">
        <v>174</v>
      </c>
      <c r="S70" t="s">
        <v>7</v>
      </c>
      <c r="T70" s="3">
        <v>18.250478744506836</v>
      </c>
      <c r="V70" s="1" t="s">
        <v>74</v>
      </c>
      <c r="W70" s="3">
        <f t="shared" si="89"/>
        <v>27.141910552978516</v>
      </c>
      <c r="X70" s="2">
        <f t="shared" ref="X70:X108" si="92">((W70-$J$25)/$J$24)</f>
        <v>2.8583932424431238</v>
      </c>
      <c r="Y70" s="2">
        <f t="shared" ref="Y70:Y78" si="93">10^X70</f>
        <v>721.76071909299787</v>
      </c>
      <c r="AG70" s="1"/>
    </row>
    <row r="71" spans="5:33" x14ac:dyDescent="0.2">
      <c r="P71">
        <v>172</v>
      </c>
      <c r="Q71" t="s">
        <v>177</v>
      </c>
      <c r="R71" t="s">
        <v>174</v>
      </c>
      <c r="S71" t="s">
        <v>7</v>
      </c>
      <c r="T71" s="3">
        <v>18.147916793823242</v>
      </c>
      <c r="V71" s="1" t="s">
        <v>74</v>
      </c>
      <c r="W71" s="3">
        <f t="shared" si="89"/>
        <v>28.038040161132812</v>
      </c>
      <c r="X71" s="2">
        <f t="shared" si="92"/>
        <v>2.5936421173679944</v>
      </c>
      <c r="Y71" s="2">
        <f t="shared" si="93"/>
        <v>392.32150757302628</v>
      </c>
      <c r="AG71" s="1"/>
    </row>
    <row r="72" spans="5:33" x14ac:dyDescent="0.2">
      <c r="P72">
        <v>196</v>
      </c>
      <c r="Q72" t="s">
        <v>47</v>
      </c>
      <c r="R72" t="s">
        <v>181</v>
      </c>
      <c r="S72" t="s">
        <v>7</v>
      </c>
      <c r="T72" s="3">
        <v>17.608428955078125</v>
      </c>
      <c r="V72" s="1" t="s">
        <v>74</v>
      </c>
      <c r="W72" s="3">
        <f t="shared" si="89"/>
        <v>27.854833602905273</v>
      </c>
      <c r="X72" s="2">
        <f t="shared" si="92"/>
        <v>2.6477683754120562</v>
      </c>
      <c r="Y72" s="2">
        <f t="shared" si="93"/>
        <v>444.39419313397087</v>
      </c>
      <c r="AG72" s="1"/>
    </row>
    <row r="73" spans="5:33" x14ac:dyDescent="0.2">
      <c r="P73">
        <v>197</v>
      </c>
      <c r="Q73" t="s">
        <v>48</v>
      </c>
      <c r="R73" t="s">
        <v>181</v>
      </c>
      <c r="S73" t="s">
        <v>7</v>
      </c>
      <c r="T73" s="3">
        <v>18.356353759765625</v>
      </c>
      <c r="V73" s="1" t="s">
        <v>75</v>
      </c>
      <c r="W73" s="3">
        <f t="shared" si="89"/>
        <v>28.378705978393555</v>
      </c>
      <c r="X73" s="2">
        <f t="shared" si="92"/>
        <v>2.4929963429468347</v>
      </c>
      <c r="Y73" s="2">
        <f t="shared" si="93"/>
        <v>311.1690134460942</v>
      </c>
      <c r="AG73" s="1"/>
    </row>
    <row r="74" spans="5:33" x14ac:dyDescent="0.2">
      <c r="P74">
        <v>220</v>
      </c>
      <c r="Q74" t="s">
        <v>185</v>
      </c>
      <c r="R74" t="s">
        <v>181</v>
      </c>
      <c r="S74" t="s">
        <v>7</v>
      </c>
      <c r="T74" s="3">
        <v>18.009496688842773</v>
      </c>
      <c r="V74" s="1" t="s">
        <v>75</v>
      </c>
      <c r="W74" s="3">
        <f t="shared" si="89"/>
        <v>28.087547302246094</v>
      </c>
      <c r="X74" s="2">
        <f t="shared" si="92"/>
        <v>2.5790158052924563</v>
      </c>
      <c r="Y74" s="2">
        <f t="shared" si="93"/>
        <v>379.32878964680873</v>
      </c>
      <c r="AG74" s="1"/>
    </row>
    <row r="75" spans="5:33" x14ac:dyDescent="0.2">
      <c r="P75">
        <v>244</v>
      </c>
      <c r="Q75" t="s">
        <v>56</v>
      </c>
      <c r="R75" t="s">
        <v>189</v>
      </c>
      <c r="S75" t="s">
        <v>7</v>
      </c>
      <c r="T75" s="3">
        <v>17.667507171630859</v>
      </c>
      <c r="V75" s="1" t="s">
        <v>75</v>
      </c>
      <c r="W75" s="3">
        <f t="shared" si="89"/>
        <v>28.686601638793945</v>
      </c>
      <c r="X75" s="2">
        <f t="shared" si="92"/>
        <v>2.4020321322400306</v>
      </c>
      <c r="Y75" s="2">
        <f t="shared" si="93"/>
        <v>252.3667484706904</v>
      </c>
      <c r="AG75" s="1"/>
    </row>
    <row r="76" spans="5:33" x14ac:dyDescent="0.2">
      <c r="P76">
        <v>245</v>
      </c>
      <c r="Q76" t="s">
        <v>57</v>
      </c>
      <c r="R76" t="s">
        <v>189</v>
      </c>
      <c r="S76" t="s">
        <v>7</v>
      </c>
      <c r="T76" s="3">
        <v>18.092939376831055</v>
      </c>
      <c r="V76" s="1" t="s">
        <v>76</v>
      </c>
      <c r="W76" s="3">
        <f t="shared" si="89"/>
        <v>27.630218505859375</v>
      </c>
      <c r="X76" s="2">
        <f t="shared" si="92"/>
        <v>2.7141283071793385</v>
      </c>
      <c r="Y76" s="2">
        <f t="shared" si="93"/>
        <v>517.75977537206688</v>
      </c>
      <c r="AG76" s="1"/>
    </row>
    <row r="77" spans="5:33" x14ac:dyDescent="0.2">
      <c r="P77">
        <v>268</v>
      </c>
      <c r="Q77" t="s">
        <v>193</v>
      </c>
      <c r="R77" t="s">
        <v>189</v>
      </c>
      <c r="S77" t="s">
        <v>7</v>
      </c>
      <c r="T77" s="3">
        <v>17.872575759887695</v>
      </c>
      <c r="V77" s="1" t="s">
        <v>76</v>
      </c>
      <c r="W77" s="3">
        <f t="shared" si="89"/>
        <v>28.66801643371582</v>
      </c>
      <c r="X77" s="2">
        <f t="shared" si="92"/>
        <v>2.4075229160612683</v>
      </c>
      <c r="Y77" s="2">
        <f t="shared" si="93"/>
        <v>255.5776756085294</v>
      </c>
      <c r="AG77" s="1"/>
    </row>
    <row r="78" spans="5:33" x14ac:dyDescent="0.2">
      <c r="P78">
        <v>292</v>
      </c>
      <c r="Q78" t="s">
        <v>65</v>
      </c>
      <c r="R78" t="s">
        <v>197</v>
      </c>
      <c r="S78" t="s">
        <v>7</v>
      </c>
      <c r="T78" s="3">
        <v>18.749919891357422</v>
      </c>
      <c r="V78" s="1" t="s">
        <v>76</v>
      </c>
      <c r="W78" s="3">
        <f t="shared" si="89"/>
        <v>28.971162796020508</v>
      </c>
      <c r="X78" s="2">
        <f t="shared" si="92"/>
        <v>2.3179618305304577</v>
      </c>
      <c r="Y78" s="2">
        <f t="shared" si="93"/>
        <v>207.95139138140695</v>
      </c>
      <c r="AG78" s="1"/>
    </row>
    <row r="79" spans="5:33" x14ac:dyDescent="0.2">
      <c r="P79">
        <v>293</v>
      </c>
      <c r="Q79" t="s">
        <v>66</v>
      </c>
      <c r="R79" t="s">
        <v>197</v>
      </c>
      <c r="S79" t="s">
        <v>7</v>
      </c>
      <c r="T79" s="3">
        <v>18.972026824951172</v>
      </c>
      <c r="V79" s="1" t="s">
        <v>105</v>
      </c>
      <c r="W79" s="3">
        <f t="shared" si="89"/>
        <v>28.657819747924805</v>
      </c>
      <c r="X79" s="2">
        <f t="shared" si="92"/>
        <v>2.4105354089090039</v>
      </c>
      <c r="Y79" s="2">
        <f t="shared" ref="Y79:Y108" si="94">10^X79</f>
        <v>257.35665839702079</v>
      </c>
      <c r="AG79" s="1"/>
    </row>
    <row r="80" spans="5:33" x14ac:dyDescent="0.2">
      <c r="P80">
        <v>316</v>
      </c>
      <c r="Q80" t="s">
        <v>201</v>
      </c>
      <c r="R80" t="s">
        <v>197</v>
      </c>
      <c r="S80" t="s">
        <v>7</v>
      </c>
      <c r="T80" s="3">
        <v>18.86335563659668</v>
      </c>
      <c r="V80" s="1" t="s">
        <v>105</v>
      </c>
      <c r="W80" s="3">
        <f t="shared" si="89"/>
        <v>28.729085922241211</v>
      </c>
      <c r="X80" s="2">
        <f t="shared" si="92"/>
        <v>2.3894806422118853</v>
      </c>
      <c r="Y80" s="2">
        <f t="shared" si="94"/>
        <v>245.1775168511295</v>
      </c>
      <c r="AG80" s="1"/>
    </row>
    <row r="81" spans="5:33" x14ac:dyDescent="0.2">
      <c r="P81">
        <v>340</v>
      </c>
      <c r="Q81" t="s">
        <v>74</v>
      </c>
      <c r="R81" t="s">
        <v>205</v>
      </c>
      <c r="S81" t="s">
        <v>7</v>
      </c>
      <c r="T81" s="3">
        <v>18.714193344116211</v>
      </c>
      <c r="V81" s="1" t="s">
        <v>105</v>
      </c>
      <c r="W81" s="3">
        <f t="shared" si="89"/>
        <v>28.842168807983398</v>
      </c>
      <c r="X81" s="2">
        <f t="shared" si="92"/>
        <v>2.3560716119169824</v>
      </c>
      <c r="Y81" s="2">
        <f t="shared" si="94"/>
        <v>227.02391665077326</v>
      </c>
      <c r="AG81" s="1"/>
    </row>
    <row r="82" spans="5:33" x14ac:dyDescent="0.2">
      <c r="P82">
        <v>341</v>
      </c>
      <c r="Q82" t="s">
        <v>75</v>
      </c>
      <c r="R82" t="s">
        <v>205</v>
      </c>
      <c r="S82" t="s">
        <v>7</v>
      </c>
      <c r="T82" s="3">
        <v>19.310218811035156</v>
      </c>
      <c r="V82" s="1" t="s">
        <v>106</v>
      </c>
      <c r="W82" s="3">
        <f t="shared" si="89"/>
        <v>29.690475463867188</v>
      </c>
      <c r="X82" s="2">
        <f t="shared" si="92"/>
        <v>2.1054492248087961</v>
      </c>
      <c r="Y82" s="2">
        <f t="shared" si="94"/>
        <v>127.48210465499459</v>
      </c>
      <c r="AG82" s="1"/>
    </row>
    <row r="83" spans="5:33" x14ac:dyDescent="0.2">
      <c r="P83">
        <v>364</v>
      </c>
      <c r="Q83" t="s">
        <v>208</v>
      </c>
      <c r="R83" t="s">
        <v>205</v>
      </c>
      <c r="S83" t="s">
        <v>7</v>
      </c>
      <c r="T83" s="3">
        <v>19.055793762207031</v>
      </c>
      <c r="V83" s="1" t="s">
        <v>106</v>
      </c>
      <c r="W83" s="3">
        <f t="shared" si="89"/>
        <v>29.775619506835938</v>
      </c>
      <c r="X83" s="2">
        <f t="shared" si="92"/>
        <v>2.0802944023765253</v>
      </c>
      <c r="Y83" s="2">
        <f t="shared" si="94"/>
        <v>120.30797097761599</v>
      </c>
      <c r="AG83" s="1"/>
    </row>
    <row r="84" spans="5:33" x14ac:dyDescent="0.2">
      <c r="P84">
        <v>6</v>
      </c>
      <c r="Q84" t="s">
        <v>13</v>
      </c>
      <c r="R84" t="s">
        <v>154</v>
      </c>
      <c r="S84" t="s">
        <v>7</v>
      </c>
      <c r="T84" s="3">
        <v>18.224920272827148</v>
      </c>
      <c r="V84" s="1" t="s">
        <v>106</v>
      </c>
      <c r="W84" s="3">
        <f t="shared" si="89"/>
        <v>30.120126724243164</v>
      </c>
      <c r="X84" s="2">
        <f t="shared" si="92"/>
        <v>1.9785137307246621</v>
      </c>
      <c r="Y84" s="2">
        <f t="shared" si="94"/>
        <v>95.172993768510025</v>
      </c>
      <c r="AG84" s="1"/>
    </row>
    <row r="85" spans="5:33" x14ac:dyDescent="0.2">
      <c r="P85">
        <v>29</v>
      </c>
      <c r="Q85" t="s">
        <v>16</v>
      </c>
      <c r="R85" t="s">
        <v>154</v>
      </c>
      <c r="S85" t="s">
        <v>7</v>
      </c>
      <c r="T85" s="3">
        <v>18.788949966430664</v>
      </c>
      <c r="V85" s="1" t="s">
        <v>133</v>
      </c>
      <c r="W85" s="3">
        <f t="shared" si="89"/>
        <v>28.486160278320312</v>
      </c>
      <c r="X85" s="2">
        <f t="shared" si="92"/>
        <v>2.4612502132119145</v>
      </c>
      <c r="Y85" s="2">
        <f t="shared" si="94"/>
        <v>289.23457904629225</v>
      </c>
      <c r="AG85" s="1"/>
    </row>
    <row r="86" spans="5:33" x14ac:dyDescent="0.2">
      <c r="P86">
        <v>30</v>
      </c>
      <c r="Q86" t="s">
        <v>157</v>
      </c>
      <c r="R86" t="s">
        <v>154</v>
      </c>
      <c r="S86" t="s">
        <v>7</v>
      </c>
      <c r="T86" s="3">
        <v>18.373266220092773</v>
      </c>
      <c r="V86" s="1" t="s">
        <v>133</v>
      </c>
      <c r="W86" s="3">
        <f t="shared" si="89"/>
        <v>28.437170028686523</v>
      </c>
      <c r="X86" s="2">
        <f t="shared" si="92"/>
        <v>2.4757238156799448</v>
      </c>
      <c r="Y86" s="2">
        <f t="shared" si="94"/>
        <v>299.03623470572148</v>
      </c>
      <c r="AG86" s="14"/>
    </row>
    <row r="87" spans="5:33" x14ac:dyDescent="0.2">
      <c r="P87">
        <v>54</v>
      </c>
      <c r="Q87" t="s">
        <v>22</v>
      </c>
      <c r="R87" t="s">
        <v>161</v>
      </c>
      <c r="S87" t="s">
        <v>7</v>
      </c>
      <c r="T87" s="3">
        <v>19.116247177124023</v>
      </c>
      <c r="V87" s="1" t="s">
        <v>133</v>
      </c>
      <c r="W87" s="3">
        <f t="shared" si="89"/>
        <v>28.117475509643555</v>
      </c>
      <c r="X87" s="2">
        <f t="shared" si="92"/>
        <v>2.57017386266735</v>
      </c>
      <c r="Y87" s="2">
        <f t="shared" si="94"/>
        <v>371.68399690417601</v>
      </c>
      <c r="AG87" s="14"/>
    </row>
    <row r="88" spans="5:33" x14ac:dyDescent="0.2">
      <c r="P88">
        <v>77</v>
      </c>
      <c r="Q88" t="s">
        <v>25</v>
      </c>
      <c r="R88" t="s">
        <v>161</v>
      </c>
      <c r="S88" t="s">
        <v>7</v>
      </c>
      <c r="T88" s="3">
        <v>19.029228210449219</v>
      </c>
      <c r="V88" s="1" t="s">
        <v>134</v>
      </c>
      <c r="W88" s="3">
        <f t="shared" si="89"/>
        <v>28.453714370727539</v>
      </c>
      <c r="X88" s="2">
        <f t="shared" si="92"/>
        <v>2.4708359812315237</v>
      </c>
      <c r="Y88" s="2">
        <f t="shared" si="94"/>
        <v>295.68955332785299</v>
      </c>
      <c r="AG88" s="14"/>
    </row>
    <row r="89" spans="5:33" x14ac:dyDescent="0.2">
      <c r="P89">
        <v>78</v>
      </c>
      <c r="Q89" t="s">
        <v>164</v>
      </c>
      <c r="R89" t="s">
        <v>161</v>
      </c>
      <c r="S89" t="s">
        <v>7</v>
      </c>
      <c r="T89" s="3">
        <v>18.702821731567383</v>
      </c>
      <c r="V89" s="1" t="s">
        <v>134</v>
      </c>
      <c r="W89" s="3">
        <f t="shared" si="89"/>
        <v>28.811241149902344</v>
      </c>
      <c r="X89" s="2">
        <f t="shared" si="92"/>
        <v>2.3652088306835433</v>
      </c>
      <c r="Y89" s="2">
        <f t="shared" si="94"/>
        <v>231.85092381102547</v>
      </c>
      <c r="AG89" s="14"/>
    </row>
    <row r="90" spans="5:33" x14ac:dyDescent="0.2">
      <c r="F90" s="9"/>
      <c r="P90">
        <v>102</v>
      </c>
      <c r="Q90" t="s">
        <v>31</v>
      </c>
      <c r="R90" t="s">
        <v>168</v>
      </c>
      <c r="S90" t="s">
        <v>7</v>
      </c>
      <c r="T90" s="3">
        <v>18.717935562133789</v>
      </c>
      <c r="V90" s="1" t="s">
        <v>134</v>
      </c>
      <c r="W90" s="3">
        <f t="shared" si="89"/>
        <v>29.200139999389648</v>
      </c>
      <c r="X90" s="2">
        <f t="shared" si="92"/>
        <v>2.2503131649167902</v>
      </c>
      <c r="Y90" s="2">
        <f t="shared" si="94"/>
        <v>177.95621699639318</v>
      </c>
      <c r="AG90" s="14"/>
    </row>
    <row r="91" spans="5:33" x14ac:dyDescent="0.2">
      <c r="P91">
        <v>125</v>
      </c>
      <c r="Q91" t="s">
        <v>34</v>
      </c>
      <c r="R91" t="s">
        <v>168</v>
      </c>
      <c r="S91" t="s">
        <v>7</v>
      </c>
      <c r="T91" s="3">
        <v>18.610372543334961</v>
      </c>
      <c r="V91" s="1" t="s">
        <v>107</v>
      </c>
      <c r="W91" s="3">
        <f t="shared" si="89"/>
        <v>28.552379608154297</v>
      </c>
      <c r="X91" s="2">
        <f t="shared" si="92"/>
        <v>2.4416864783283216</v>
      </c>
      <c r="Y91" s="2">
        <f t="shared" si="94"/>
        <v>276.49448824906023</v>
      </c>
      <c r="AG91" s="14"/>
    </row>
    <row r="92" spans="5:33" x14ac:dyDescent="0.2">
      <c r="E92" s="3"/>
      <c r="P92">
        <v>126</v>
      </c>
      <c r="Q92" t="s">
        <v>171</v>
      </c>
      <c r="R92" t="s">
        <v>168</v>
      </c>
      <c r="S92" t="s">
        <v>7</v>
      </c>
      <c r="T92" s="3">
        <v>19.313327789306641</v>
      </c>
      <c r="V92" s="1" t="s">
        <v>107</v>
      </c>
      <c r="W92" s="3">
        <f t="shared" si="89"/>
        <v>29.391645431518555</v>
      </c>
      <c r="X92" s="2">
        <f t="shared" si="92"/>
        <v>2.1937351005913039</v>
      </c>
      <c r="Y92" s="2">
        <f t="shared" si="94"/>
        <v>156.21944860954483</v>
      </c>
      <c r="AG92" s="14"/>
    </row>
    <row r="93" spans="5:33" x14ac:dyDescent="0.2">
      <c r="E93" s="3"/>
      <c r="P93">
        <v>150</v>
      </c>
      <c r="Q93" t="s">
        <v>40</v>
      </c>
      <c r="R93" t="s">
        <v>175</v>
      </c>
      <c r="S93" t="s">
        <v>7</v>
      </c>
      <c r="T93" s="3">
        <v>18.18309211730957</v>
      </c>
      <c r="V93" s="1" t="s">
        <v>107</v>
      </c>
      <c r="W93" s="3">
        <f t="shared" ref="W93:W117" si="95">T34</f>
        <v>28.350406646728516</v>
      </c>
      <c r="X93" s="2">
        <f t="shared" si="92"/>
        <v>2.5013570530818616</v>
      </c>
      <c r="Y93" s="2">
        <f t="shared" si="94"/>
        <v>317.2174378898801</v>
      </c>
      <c r="AG93" s="14"/>
    </row>
    <row r="94" spans="5:33" x14ac:dyDescent="0.2">
      <c r="E94" s="3"/>
      <c r="P94">
        <v>173</v>
      </c>
      <c r="Q94" t="s">
        <v>43</v>
      </c>
      <c r="R94" t="s">
        <v>175</v>
      </c>
      <c r="S94" t="s">
        <v>7</v>
      </c>
      <c r="T94" s="3">
        <v>17.883720397949219</v>
      </c>
      <c r="V94" s="1" t="s">
        <v>108</v>
      </c>
      <c r="W94" s="3">
        <f t="shared" si="95"/>
        <v>27.292991638183594</v>
      </c>
      <c r="X94" s="2">
        <f t="shared" si="92"/>
        <v>2.8137580837320986</v>
      </c>
      <c r="Y94" s="2">
        <f t="shared" si="94"/>
        <v>651.26551675367057</v>
      </c>
      <c r="AG94" s="14"/>
    </row>
    <row r="95" spans="5:33" x14ac:dyDescent="0.2">
      <c r="E95" s="3"/>
      <c r="P95">
        <v>174</v>
      </c>
      <c r="Q95" t="s">
        <v>178</v>
      </c>
      <c r="R95" t="s">
        <v>175</v>
      </c>
      <c r="S95" t="s">
        <v>7</v>
      </c>
      <c r="T95" s="3">
        <v>17.900062561035156</v>
      </c>
      <c r="V95" s="1" t="s">
        <v>108</v>
      </c>
      <c r="W95" s="3">
        <f t="shared" si="95"/>
        <v>28.507837295532227</v>
      </c>
      <c r="X95" s="2">
        <f t="shared" si="92"/>
        <v>2.4548459892660643</v>
      </c>
      <c r="Y95" s="2">
        <f t="shared" si="94"/>
        <v>285.00074106127249</v>
      </c>
      <c r="AG95" s="14"/>
    </row>
    <row r="96" spans="5:33" x14ac:dyDescent="0.2">
      <c r="E96" s="3"/>
      <c r="P96">
        <v>198</v>
      </c>
      <c r="Q96" t="s">
        <v>49</v>
      </c>
      <c r="R96" t="s">
        <v>182</v>
      </c>
      <c r="S96" t="s">
        <v>7</v>
      </c>
      <c r="T96" s="3">
        <v>18.597375869750977</v>
      </c>
      <c r="V96" s="1" t="s">
        <v>108</v>
      </c>
      <c r="W96" s="3">
        <f t="shared" si="95"/>
        <v>27.790431976318359</v>
      </c>
      <c r="X96" s="2">
        <f t="shared" si="92"/>
        <v>2.6667950909009814</v>
      </c>
      <c r="Y96" s="2">
        <f t="shared" si="94"/>
        <v>464.29615902561875</v>
      </c>
      <c r="AG96" s="14"/>
    </row>
    <row r="97" spans="5:33" ht="16" x14ac:dyDescent="0.2">
      <c r="E97" s="3"/>
      <c r="P97">
        <v>221</v>
      </c>
      <c r="Q97" t="s">
        <v>52</v>
      </c>
      <c r="R97" t="s">
        <v>182</v>
      </c>
      <c r="S97" t="s">
        <v>7</v>
      </c>
      <c r="T97" s="3">
        <v>18.550247192382812</v>
      </c>
      <c r="V97" s="14" t="s">
        <v>140</v>
      </c>
      <c r="W97" s="3">
        <f t="shared" si="95"/>
        <v>28.463455200195312</v>
      </c>
      <c r="X97" s="2">
        <f t="shared" si="92"/>
        <v>2.4679581658605199</v>
      </c>
      <c r="Y97" s="2">
        <f t="shared" si="94"/>
        <v>293.73666915933779</v>
      </c>
      <c r="AG97" s="14"/>
    </row>
    <row r="98" spans="5:33" ht="16" x14ac:dyDescent="0.2">
      <c r="E98" s="3"/>
      <c r="P98">
        <v>222</v>
      </c>
      <c r="Q98" t="s">
        <v>186</v>
      </c>
      <c r="R98" t="s">
        <v>182</v>
      </c>
      <c r="S98" t="s">
        <v>7</v>
      </c>
      <c r="T98" s="3">
        <v>18.819353103637695</v>
      </c>
      <c r="V98" s="14" t="s">
        <v>140</v>
      </c>
      <c r="W98" s="3">
        <f t="shared" si="95"/>
        <v>29.702619552612305</v>
      </c>
      <c r="X98" s="2">
        <f t="shared" si="92"/>
        <v>2.1018613942884943</v>
      </c>
      <c r="Y98" s="2">
        <f t="shared" si="94"/>
        <v>126.4332769442846</v>
      </c>
      <c r="AG98" s="1"/>
    </row>
    <row r="99" spans="5:33" ht="16" x14ac:dyDescent="0.2">
      <c r="E99" s="3"/>
      <c r="P99">
        <v>246</v>
      </c>
      <c r="Q99" t="s">
        <v>58</v>
      </c>
      <c r="R99" t="s">
        <v>190</v>
      </c>
      <c r="S99" t="s">
        <v>7</v>
      </c>
      <c r="T99" s="3">
        <v>18.176992416381836</v>
      </c>
      <c r="V99" s="14" t="s">
        <v>140</v>
      </c>
      <c r="W99" s="3">
        <f t="shared" si="95"/>
        <v>28.644584655761719</v>
      </c>
      <c r="X99" s="2">
        <f t="shared" si="92"/>
        <v>2.4144455637669231</v>
      </c>
      <c r="Y99" s="2">
        <f t="shared" si="94"/>
        <v>259.68422222572872</v>
      </c>
      <c r="AG99" s="1"/>
    </row>
    <row r="100" spans="5:33" ht="16" x14ac:dyDescent="0.2">
      <c r="E100" s="3"/>
      <c r="P100">
        <v>269</v>
      </c>
      <c r="Q100" t="s">
        <v>61</v>
      </c>
      <c r="R100" t="s">
        <v>190</v>
      </c>
      <c r="S100" t="s">
        <v>7</v>
      </c>
      <c r="T100" s="3">
        <v>17.778568267822266</v>
      </c>
      <c r="V100" s="14" t="s">
        <v>142</v>
      </c>
      <c r="W100" s="3">
        <f t="shared" si="95"/>
        <v>28.257469177246094</v>
      </c>
      <c r="X100" s="2">
        <f t="shared" si="92"/>
        <v>2.52881435321257</v>
      </c>
      <c r="Y100" s="2">
        <f t="shared" si="94"/>
        <v>337.92035534969557</v>
      </c>
      <c r="AG100" s="1"/>
    </row>
    <row r="101" spans="5:33" ht="16" x14ac:dyDescent="0.2">
      <c r="P101">
        <v>270</v>
      </c>
      <c r="Q101" t="s">
        <v>194</v>
      </c>
      <c r="R101" t="s">
        <v>190</v>
      </c>
      <c r="S101" t="s">
        <v>7</v>
      </c>
      <c r="T101" s="3">
        <v>17.988130569458008</v>
      </c>
      <c r="V101" s="14" t="s">
        <v>142</v>
      </c>
      <c r="W101" s="3">
        <f t="shared" si="95"/>
        <v>28.645502090454102</v>
      </c>
      <c r="X101" s="2">
        <f t="shared" si="92"/>
        <v>2.4141745183011993</v>
      </c>
      <c r="Y101" s="2">
        <f t="shared" si="94"/>
        <v>259.52220250351979</v>
      </c>
      <c r="AG101" s="1"/>
    </row>
    <row r="102" spans="5:33" ht="16" x14ac:dyDescent="0.2">
      <c r="P102">
        <v>294</v>
      </c>
      <c r="Q102" t="s">
        <v>67</v>
      </c>
      <c r="R102" t="s">
        <v>198</v>
      </c>
      <c r="S102" t="s">
        <v>7</v>
      </c>
      <c r="T102" s="3">
        <v>17.965301513671875</v>
      </c>
      <c r="V102" s="14" t="s">
        <v>142</v>
      </c>
      <c r="W102" s="3">
        <f t="shared" si="95"/>
        <v>28.455146789550781</v>
      </c>
      <c r="X102" s="2">
        <f t="shared" si="92"/>
        <v>2.4704127896623786</v>
      </c>
      <c r="Y102" s="2">
        <f t="shared" si="94"/>
        <v>295.40156353304513</v>
      </c>
      <c r="AG102" s="1"/>
    </row>
    <row r="103" spans="5:33" ht="16" x14ac:dyDescent="0.2">
      <c r="P103">
        <v>317</v>
      </c>
      <c r="Q103" t="s">
        <v>70</v>
      </c>
      <c r="R103" t="s">
        <v>198</v>
      </c>
      <c r="S103" t="s">
        <v>7</v>
      </c>
      <c r="T103" s="3">
        <v>17.620975494384766</v>
      </c>
      <c r="V103" s="14" t="s">
        <v>135</v>
      </c>
      <c r="W103" s="3">
        <f t="shared" si="95"/>
        <v>28.261154174804688</v>
      </c>
      <c r="X103" s="2">
        <f t="shared" si="92"/>
        <v>2.5277256633169798</v>
      </c>
      <c r="Y103" s="2">
        <f t="shared" si="94"/>
        <v>337.0743170907956</v>
      </c>
      <c r="AG103" s="1"/>
    </row>
    <row r="104" spans="5:33" ht="16" x14ac:dyDescent="0.2">
      <c r="P104">
        <v>318</v>
      </c>
      <c r="Q104" t="s">
        <v>202</v>
      </c>
      <c r="R104" t="s">
        <v>198</v>
      </c>
      <c r="S104" t="s">
        <v>7</v>
      </c>
      <c r="T104" s="3">
        <v>17.94633674621582</v>
      </c>
      <c r="V104" s="14" t="s">
        <v>135</v>
      </c>
      <c r="W104" s="3">
        <f t="shared" si="95"/>
        <v>28.493349075317383</v>
      </c>
      <c r="X104" s="2">
        <f t="shared" si="92"/>
        <v>2.4591263663089746</v>
      </c>
      <c r="Y104" s="2">
        <f t="shared" si="94"/>
        <v>287.82357708074278</v>
      </c>
      <c r="AG104" s="1"/>
    </row>
    <row r="105" spans="5:33" ht="16" x14ac:dyDescent="0.2">
      <c r="P105">
        <v>342</v>
      </c>
      <c r="Q105" t="s">
        <v>76</v>
      </c>
      <c r="R105" t="s">
        <v>206</v>
      </c>
      <c r="S105" t="s">
        <v>7</v>
      </c>
      <c r="T105" s="3">
        <v>17.866260528564453</v>
      </c>
      <c r="V105" s="14" t="s">
        <v>135</v>
      </c>
      <c r="W105" s="3">
        <f t="shared" si="95"/>
        <v>28.833108901977539</v>
      </c>
      <c r="X105" s="2">
        <f t="shared" si="92"/>
        <v>2.3587482563290183</v>
      </c>
      <c r="Y105" s="2">
        <f t="shared" si="94"/>
        <v>228.42743142899289</v>
      </c>
      <c r="AG105" s="1"/>
    </row>
    <row r="106" spans="5:33" ht="16" x14ac:dyDescent="0.2">
      <c r="P106">
        <v>365</v>
      </c>
      <c r="Q106" t="s">
        <v>79</v>
      </c>
      <c r="R106" t="s">
        <v>206</v>
      </c>
      <c r="S106" t="s">
        <v>7</v>
      </c>
      <c r="T106" s="3">
        <v>17.72978401184082</v>
      </c>
      <c r="V106" s="14" t="s">
        <v>136</v>
      </c>
      <c r="W106" s="3">
        <f t="shared" si="95"/>
        <v>28.09748649597168</v>
      </c>
      <c r="X106" s="2">
        <f t="shared" si="92"/>
        <v>2.5760793854964312</v>
      </c>
      <c r="Y106" s="2">
        <f t="shared" si="94"/>
        <v>376.77266366601162</v>
      </c>
      <c r="AG106" s="1"/>
    </row>
    <row r="107" spans="5:33" ht="16" x14ac:dyDescent="0.2">
      <c r="P107">
        <v>366</v>
      </c>
      <c r="Q107" t="s">
        <v>209</v>
      </c>
      <c r="R107" t="s">
        <v>206</v>
      </c>
      <c r="S107" t="s">
        <v>7</v>
      </c>
      <c r="T107" s="3">
        <v>17.922338485717773</v>
      </c>
      <c r="V107" s="14" t="s">
        <v>136</v>
      </c>
      <c r="W107" s="3">
        <f t="shared" si="95"/>
        <v>28.27009391784668</v>
      </c>
      <c r="X107" s="2">
        <f t="shared" si="92"/>
        <v>2.5250845196624088</v>
      </c>
      <c r="Y107" s="2">
        <f t="shared" si="94"/>
        <v>335.0306343699832</v>
      </c>
      <c r="AG107" s="1"/>
    </row>
    <row r="108" spans="5:33" ht="16" x14ac:dyDescent="0.2">
      <c r="T108" s="3"/>
      <c r="V108" s="14" t="s">
        <v>136</v>
      </c>
      <c r="W108" s="3">
        <f t="shared" si="95"/>
        <v>28.652139663696289</v>
      </c>
      <c r="X108" s="2">
        <f t="shared" si="92"/>
        <v>2.4122135240793288</v>
      </c>
      <c r="Y108" s="2">
        <f t="shared" si="94"/>
        <v>258.35300900201815</v>
      </c>
      <c r="AG108" s="1"/>
    </row>
    <row r="109" spans="5:33" x14ac:dyDescent="0.2">
      <c r="T109" s="3"/>
      <c r="V109" s="14"/>
      <c r="W109" s="3"/>
      <c r="X109" s="2"/>
      <c r="Y109" s="2"/>
      <c r="AG109" s="1"/>
    </row>
    <row r="110" spans="5:33" x14ac:dyDescent="0.2">
      <c r="T110" s="3"/>
      <c r="V110" s="14"/>
      <c r="W110" s="3"/>
      <c r="X110" s="2"/>
      <c r="Y110" s="2"/>
      <c r="AG110" s="1"/>
    </row>
    <row r="111" spans="5:33" x14ac:dyDescent="0.2">
      <c r="T111" s="3"/>
      <c r="V111" s="14"/>
      <c r="W111" s="3"/>
      <c r="X111" s="2"/>
      <c r="Y111" s="2"/>
      <c r="AG111" s="1"/>
    </row>
    <row r="112" spans="5:33" x14ac:dyDescent="0.2">
      <c r="T112" s="3"/>
      <c r="V112" s="14"/>
      <c r="W112" s="3"/>
      <c r="X112" s="2"/>
      <c r="Y112" s="2"/>
      <c r="AG112" s="1"/>
    </row>
    <row r="113" spans="20:33" x14ac:dyDescent="0.2">
      <c r="T113" s="3"/>
      <c r="V113" s="14"/>
      <c r="W113" s="3"/>
      <c r="X113" s="2"/>
      <c r="Y113" s="2"/>
      <c r="AG113" s="1"/>
    </row>
    <row r="114" spans="20:33" x14ac:dyDescent="0.2">
      <c r="T114" s="3"/>
      <c r="V114" s="14"/>
      <c r="W114" s="3"/>
      <c r="X114" s="2"/>
      <c r="Y114" s="2"/>
      <c r="AG114" s="1"/>
    </row>
    <row r="115" spans="20:33" x14ac:dyDescent="0.2">
      <c r="T115" s="3"/>
      <c r="V115" s="14"/>
      <c r="W115" s="3"/>
      <c r="X115" s="2"/>
      <c r="Y115" s="2"/>
      <c r="AG115" s="1"/>
    </row>
    <row r="116" spans="20:33" x14ac:dyDescent="0.2">
      <c r="T116" s="3"/>
      <c r="V116" s="14"/>
      <c r="W116" s="3"/>
      <c r="X116" s="2"/>
      <c r="Y116" s="2"/>
      <c r="AG116" s="1"/>
    </row>
    <row r="117" spans="20:33" x14ac:dyDescent="0.2">
      <c r="T117" s="3"/>
      <c r="V117" s="14"/>
      <c r="W117" s="3"/>
      <c r="X117" s="2"/>
      <c r="Y117" s="2"/>
      <c r="AG117" s="1"/>
    </row>
    <row r="118" spans="20:33" x14ac:dyDescent="0.2">
      <c r="T118" s="3"/>
      <c r="V118" s="14"/>
      <c r="W118" s="3"/>
      <c r="X118" s="2"/>
      <c r="Y118" s="2"/>
      <c r="AG118" s="1"/>
    </row>
    <row r="119" spans="20:33" x14ac:dyDescent="0.2">
      <c r="T119" s="3"/>
      <c r="V119" s="14"/>
      <c r="W119" s="3"/>
      <c r="X119" s="2"/>
      <c r="Y119" s="2"/>
      <c r="AG119" s="1"/>
    </row>
    <row r="120" spans="20:33" x14ac:dyDescent="0.2">
      <c r="T120" s="3"/>
      <c r="V120" s="14"/>
      <c r="W120" s="3"/>
      <c r="X120" s="2"/>
      <c r="Y120" s="2"/>
      <c r="AG120" s="1"/>
    </row>
    <row r="121" spans="20:33" x14ac:dyDescent="0.2">
      <c r="T121" s="3"/>
      <c r="V121" s="14"/>
      <c r="W121" s="3"/>
      <c r="X121" s="2"/>
      <c r="Y121" s="2"/>
      <c r="AG121" s="1"/>
    </row>
    <row r="122" spans="20:33" x14ac:dyDescent="0.2">
      <c r="T122" s="3"/>
      <c r="V122" s="14"/>
      <c r="W122" s="3"/>
      <c r="X122" s="2"/>
      <c r="Y122" s="2"/>
      <c r="AG122" s="1"/>
    </row>
    <row r="123" spans="20:33" x14ac:dyDescent="0.2">
      <c r="T123" s="3"/>
      <c r="V123" s="14"/>
      <c r="W123" s="3"/>
      <c r="X123" s="2"/>
      <c r="Y123" s="2"/>
      <c r="AG123" s="1"/>
    </row>
    <row r="124" spans="20:33" x14ac:dyDescent="0.2">
      <c r="T124" s="3"/>
      <c r="V124" s="14"/>
      <c r="W124" s="3"/>
      <c r="X124" s="2"/>
      <c r="Y124" s="2"/>
      <c r="AG124" s="1"/>
    </row>
    <row r="125" spans="20:33" x14ac:dyDescent="0.2">
      <c r="T125" s="3"/>
      <c r="V125" s="14"/>
      <c r="W125" s="3"/>
      <c r="X125" s="2"/>
      <c r="Y125" s="2"/>
      <c r="AG125" s="1"/>
    </row>
    <row r="126" spans="20:33" x14ac:dyDescent="0.2">
      <c r="T126" s="3"/>
      <c r="V126" s="14"/>
      <c r="W126" s="3"/>
      <c r="X126" s="2"/>
      <c r="Y126" s="2"/>
      <c r="AG126" s="1"/>
    </row>
    <row r="127" spans="20:33" x14ac:dyDescent="0.2">
      <c r="T127" s="3"/>
      <c r="V127" s="14"/>
      <c r="W127" s="3"/>
      <c r="X127" s="2"/>
      <c r="Y127" s="2"/>
      <c r="AG127" s="1"/>
    </row>
    <row r="128" spans="20:33" x14ac:dyDescent="0.2">
      <c r="T128" s="3"/>
      <c r="V128" s="14"/>
      <c r="W128" s="3"/>
      <c r="X128" s="2"/>
      <c r="Y128" s="2"/>
      <c r="AG128" s="1"/>
    </row>
    <row r="129" spans="20:33" x14ac:dyDescent="0.2">
      <c r="T129" s="3"/>
      <c r="V129" s="14"/>
      <c r="W129" s="3"/>
      <c r="X129" s="2"/>
      <c r="Y129" s="2"/>
      <c r="AG129" s="1"/>
    </row>
    <row r="130" spans="20:33" x14ac:dyDescent="0.2">
      <c r="T130" s="3"/>
      <c r="V130" s="14"/>
      <c r="W130" s="3"/>
      <c r="X130" s="2"/>
      <c r="Y130" s="2"/>
      <c r="AG130" s="1"/>
    </row>
    <row r="131" spans="20:33" x14ac:dyDescent="0.2">
      <c r="T131" s="3"/>
      <c r="V131" s="14"/>
      <c r="W131" s="3"/>
      <c r="X131" s="2"/>
      <c r="Y131" s="2"/>
      <c r="AG131" s="1"/>
    </row>
    <row r="132" spans="20:33" x14ac:dyDescent="0.2">
      <c r="V132" s="14"/>
      <c r="W132" s="3"/>
      <c r="X132" s="2"/>
      <c r="Y132" s="2"/>
      <c r="AG132" s="1"/>
    </row>
    <row r="133" spans="20:33" x14ac:dyDescent="0.2">
      <c r="AG133" s="1"/>
    </row>
    <row r="134" spans="20:33" x14ac:dyDescent="0.2">
      <c r="AG134" s="14"/>
    </row>
    <row r="135" spans="20:33" x14ac:dyDescent="0.2">
      <c r="AG135" s="14"/>
    </row>
    <row r="136" spans="20:33" x14ac:dyDescent="0.2">
      <c r="AG136" s="14"/>
    </row>
    <row r="137" spans="20:33" x14ac:dyDescent="0.2">
      <c r="AG137" s="14"/>
    </row>
    <row r="138" spans="20:33" x14ac:dyDescent="0.2">
      <c r="AG138" s="14"/>
    </row>
    <row r="139" spans="20:33" x14ac:dyDescent="0.2">
      <c r="AG139" s="14"/>
    </row>
    <row r="140" spans="20:33" x14ac:dyDescent="0.2">
      <c r="AG140" s="14"/>
    </row>
    <row r="141" spans="20:33" x14ac:dyDescent="0.2">
      <c r="AG141" s="14"/>
    </row>
    <row r="142" spans="20:33" x14ac:dyDescent="0.2">
      <c r="AG142" s="14"/>
    </row>
    <row r="143" spans="20:33" x14ac:dyDescent="0.2">
      <c r="AG143" s="14"/>
    </row>
    <row r="144" spans="20:33" x14ac:dyDescent="0.2">
      <c r="AG144" s="14"/>
    </row>
    <row r="145" spans="33:33" x14ac:dyDescent="0.2">
      <c r="AG145" s="14"/>
    </row>
    <row r="169" spans="20:20" x14ac:dyDescent="0.2">
      <c r="T169" s="3"/>
    </row>
    <row r="170" spans="20:20" x14ac:dyDescent="0.2">
      <c r="T170" s="3"/>
    </row>
    <row r="171" spans="20:20" x14ac:dyDescent="0.2">
      <c r="T171" s="3"/>
    </row>
    <row r="172" spans="20:20" x14ac:dyDescent="0.2">
      <c r="T172" s="3"/>
    </row>
    <row r="173" spans="20:20" x14ac:dyDescent="0.2">
      <c r="T173" s="3"/>
    </row>
    <row r="174" spans="20:20" x14ac:dyDescent="0.2">
      <c r="T174" s="3"/>
    </row>
    <row r="175" spans="20:20" x14ac:dyDescent="0.2">
      <c r="T175" s="3"/>
    </row>
    <row r="176" spans="20:20" x14ac:dyDescent="0.2">
      <c r="T176" s="3"/>
    </row>
    <row r="177" spans="20:20" x14ac:dyDescent="0.2">
      <c r="T177" s="3"/>
    </row>
    <row r="178" spans="20:20" x14ac:dyDescent="0.2">
      <c r="T178" s="3"/>
    </row>
    <row r="179" spans="20:20" x14ac:dyDescent="0.2">
      <c r="T179" s="3"/>
    </row>
    <row r="180" spans="20:20" x14ac:dyDescent="0.2">
      <c r="T180" s="3"/>
    </row>
    <row r="181" spans="20:20" x14ac:dyDescent="0.2">
      <c r="T181" s="3"/>
    </row>
    <row r="182" spans="20:20" x14ac:dyDescent="0.2">
      <c r="T182" s="3"/>
    </row>
    <row r="183" spans="20:20" x14ac:dyDescent="0.2">
      <c r="T183" s="3"/>
    </row>
    <row r="184" spans="20:20" x14ac:dyDescent="0.2">
      <c r="T184" s="3"/>
    </row>
    <row r="185" spans="20:20" x14ac:dyDescent="0.2">
      <c r="T185" s="3"/>
    </row>
    <row r="186" spans="20:20" x14ac:dyDescent="0.2">
      <c r="T186" s="3"/>
    </row>
    <row r="187" spans="20:20" x14ac:dyDescent="0.2">
      <c r="T187" s="3"/>
    </row>
    <row r="188" spans="20:20" x14ac:dyDescent="0.2">
      <c r="T188" s="3"/>
    </row>
    <row r="189" spans="20:20" x14ac:dyDescent="0.2">
      <c r="T189" s="3"/>
    </row>
    <row r="190" spans="20:20" x14ac:dyDescent="0.2">
      <c r="T190" s="3"/>
    </row>
    <row r="191" spans="20:20" x14ac:dyDescent="0.2">
      <c r="T191" s="3"/>
    </row>
    <row r="192" spans="20:20" x14ac:dyDescent="0.2">
      <c r="T192" s="3"/>
    </row>
    <row r="193" spans="20:25" x14ac:dyDescent="0.2">
      <c r="T193" s="3"/>
    </row>
    <row r="194" spans="20:25" x14ac:dyDescent="0.2">
      <c r="T194" s="3"/>
    </row>
    <row r="195" spans="20:25" x14ac:dyDescent="0.2">
      <c r="T195" s="3"/>
      <c r="V195" s="14"/>
      <c r="W195" s="3"/>
      <c r="X195" s="2"/>
      <c r="Y195" s="2"/>
    </row>
    <row r="196" spans="20:25" x14ac:dyDescent="0.2">
      <c r="T196" s="3"/>
      <c r="V196" s="14"/>
      <c r="W196" s="3"/>
      <c r="X196" s="2"/>
      <c r="Y196" s="2"/>
    </row>
    <row r="197" spans="20:25" x14ac:dyDescent="0.2">
      <c r="T197" s="3"/>
      <c r="V197" s="14"/>
      <c r="W197" s="3"/>
      <c r="X197" s="2"/>
      <c r="Y197" s="2"/>
    </row>
    <row r="198" spans="20:25" x14ac:dyDescent="0.2">
      <c r="V198" s="14"/>
      <c r="W198" s="3"/>
      <c r="X198" s="2"/>
      <c r="Y198" s="2"/>
    </row>
    <row r="199" spans="20:25" x14ac:dyDescent="0.2">
      <c r="V199" s="14"/>
      <c r="W199" s="3"/>
      <c r="X199" s="2"/>
      <c r="Y199" s="2"/>
    </row>
    <row r="200" spans="20:25" x14ac:dyDescent="0.2">
      <c r="V200" s="14"/>
      <c r="W200" s="3"/>
      <c r="X200" s="2"/>
      <c r="Y200" s="2"/>
    </row>
    <row r="201" spans="20:25" x14ac:dyDescent="0.2">
      <c r="V201" s="14"/>
      <c r="W201" s="3"/>
      <c r="X201" s="2"/>
      <c r="Y201" s="2"/>
    </row>
    <row r="202" spans="20:25" x14ac:dyDescent="0.2">
      <c r="V202" s="14"/>
      <c r="W202" s="3"/>
      <c r="X202" s="2"/>
      <c r="Y202" s="2"/>
    </row>
    <row r="203" spans="20:25" x14ac:dyDescent="0.2">
      <c r="V203" s="14"/>
      <c r="W203" s="3"/>
      <c r="X203" s="2"/>
      <c r="Y203" s="2"/>
    </row>
    <row r="204" spans="20:25" x14ac:dyDescent="0.2">
      <c r="V204" s="14"/>
      <c r="W204" s="3"/>
      <c r="X204" s="2"/>
      <c r="Y204" s="2"/>
    </row>
    <row r="205" spans="20:25" x14ac:dyDescent="0.2">
      <c r="V205" s="14"/>
      <c r="W205" s="3"/>
      <c r="X205" s="2"/>
      <c r="Y205" s="2"/>
    </row>
    <row r="206" spans="20:25" x14ac:dyDescent="0.2">
      <c r="V206" s="14"/>
      <c r="W206" s="3"/>
      <c r="X206" s="2"/>
      <c r="Y206" s="2"/>
    </row>
    <row r="207" spans="20:25" x14ac:dyDescent="0.2">
      <c r="V207" s="14"/>
      <c r="W207" s="3"/>
      <c r="X207" s="2"/>
      <c r="Y207" s="2"/>
    </row>
    <row r="208" spans="20:25" x14ac:dyDescent="0.2">
      <c r="V208" s="14"/>
      <c r="W208" s="3"/>
      <c r="X208" s="2"/>
      <c r="Y208" s="2"/>
    </row>
    <row r="209" spans="22:25" x14ac:dyDescent="0.2">
      <c r="V209" s="14"/>
      <c r="W209" s="3"/>
      <c r="X209" s="2"/>
      <c r="Y209" s="2"/>
    </row>
    <row r="210" spans="22:25" x14ac:dyDescent="0.2">
      <c r="V210" s="14"/>
      <c r="W210" s="3"/>
      <c r="X210" s="2"/>
      <c r="Y210" s="2"/>
    </row>
    <row r="211" spans="22:25" x14ac:dyDescent="0.2">
      <c r="V211" s="14"/>
      <c r="W211" s="3"/>
      <c r="X211" s="2"/>
      <c r="Y211" s="2"/>
    </row>
    <row r="212" spans="22:25" x14ac:dyDescent="0.2">
      <c r="V212" s="14"/>
      <c r="W212" s="3"/>
      <c r="X212" s="2"/>
      <c r="Y212" s="2"/>
    </row>
    <row r="213" spans="22:25" x14ac:dyDescent="0.2">
      <c r="V213" s="14"/>
      <c r="W213" s="3"/>
      <c r="X213" s="2"/>
      <c r="Y213" s="2"/>
    </row>
    <row r="214" spans="22:25" x14ac:dyDescent="0.2">
      <c r="V214" s="14"/>
      <c r="W214" s="3"/>
      <c r="X214" s="2"/>
      <c r="Y214" s="2"/>
    </row>
    <row r="215" spans="22:25" x14ac:dyDescent="0.2">
      <c r="V215" s="14"/>
      <c r="W215" s="3"/>
      <c r="X215" s="2"/>
      <c r="Y215" s="2"/>
    </row>
    <row r="216" spans="22:25" x14ac:dyDescent="0.2">
      <c r="V216" s="14"/>
      <c r="W216" s="3"/>
      <c r="X216" s="2"/>
      <c r="Y216" s="2"/>
    </row>
    <row r="217" spans="22:25" x14ac:dyDescent="0.2">
      <c r="V217" s="14"/>
      <c r="W217" s="3"/>
      <c r="X217" s="2"/>
      <c r="Y217" s="2"/>
    </row>
    <row r="218" spans="22:25" x14ac:dyDescent="0.2">
      <c r="V218" s="14"/>
      <c r="W218" s="3"/>
      <c r="X218" s="2"/>
      <c r="Y218" s="2"/>
    </row>
    <row r="219" spans="22:25" x14ac:dyDescent="0.2">
      <c r="V219" s="14"/>
      <c r="W219" s="3"/>
      <c r="X219" s="2"/>
      <c r="Y219" s="2"/>
    </row>
    <row r="220" spans="22:25" x14ac:dyDescent="0.2">
      <c r="V220" s="14"/>
      <c r="W220" s="3"/>
      <c r="X220" s="2"/>
      <c r="Y220" s="2"/>
    </row>
    <row r="221" spans="22:25" x14ac:dyDescent="0.2">
      <c r="V221" s="14"/>
      <c r="W221" s="3"/>
      <c r="X221" s="2"/>
      <c r="Y221" s="2"/>
    </row>
    <row r="256" spans="20:25" x14ac:dyDescent="0.2">
      <c r="T256" s="3"/>
      <c r="V256" s="14"/>
      <c r="W256" s="3"/>
      <c r="X256" s="2"/>
      <c r="Y256" s="2"/>
    </row>
    <row r="257" spans="20:25" x14ac:dyDescent="0.2">
      <c r="T257" s="3"/>
      <c r="V257" s="14"/>
      <c r="W257" s="3"/>
      <c r="X257" s="2"/>
      <c r="Y257" s="2"/>
    </row>
    <row r="258" spans="20:25" x14ac:dyDescent="0.2">
      <c r="T258" s="3"/>
      <c r="V258" s="14"/>
      <c r="W258" s="3"/>
      <c r="X258" s="2"/>
      <c r="Y258" s="2"/>
    </row>
    <row r="259" spans="20:25" x14ac:dyDescent="0.2">
      <c r="T259" s="3"/>
      <c r="V259" s="14"/>
      <c r="W259" s="3"/>
      <c r="X259" s="2"/>
      <c r="Y259" s="2"/>
    </row>
    <row r="260" spans="20:25" x14ac:dyDescent="0.2">
      <c r="T260" s="3"/>
      <c r="V260" s="14"/>
      <c r="W260" s="3"/>
      <c r="X260" s="2"/>
      <c r="Y260" s="2"/>
    </row>
    <row r="261" spans="20:25" x14ac:dyDescent="0.2">
      <c r="T261" s="3"/>
      <c r="V261" s="14"/>
      <c r="W261" s="3"/>
      <c r="X261" s="2"/>
      <c r="Y261" s="2"/>
    </row>
    <row r="262" spans="20:25" x14ac:dyDescent="0.2">
      <c r="T262" s="3"/>
      <c r="V262" s="14"/>
      <c r="W262" s="3"/>
      <c r="X262" s="2"/>
      <c r="Y262" s="2"/>
    </row>
    <row r="263" spans="20:25" x14ac:dyDescent="0.2">
      <c r="T263" s="3"/>
      <c r="V263" s="14"/>
      <c r="W263" s="3"/>
      <c r="X263" s="2"/>
      <c r="Y263" s="2"/>
    </row>
    <row r="264" spans="20:25" x14ac:dyDescent="0.2">
      <c r="T264" s="3"/>
      <c r="V264" s="14"/>
      <c r="W264" s="3"/>
      <c r="X264" s="2"/>
      <c r="Y264" s="2"/>
    </row>
    <row r="265" spans="20:25" x14ac:dyDescent="0.2">
      <c r="T265" s="3"/>
      <c r="V265" s="14"/>
      <c r="W265" s="3"/>
      <c r="X265" s="2"/>
      <c r="Y265" s="2"/>
    </row>
    <row r="266" spans="20:25" x14ac:dyDescent="0.2">
      <c r="T266" s="3"/>
      <c r="V266" s="14"/>
      <c r="W266" s="3"/>
      <c r="X266" s="2"/>
      <c r="Y266" s="2"/>
    </row>
    <row r="267" spans="20:25" x14ac:dyDescent="0.2">
      <c r="T267" s="3"/>
      <c r="V267" s="14"/>
      <c r="W267" s="3"/>
      <c r="X267" s="2"/>
      <c r="Y267" s="2"/>
    </row>
    <row r="268" spans="20:25" x14ac:dyDescent="0.2">
      <c r="T268" s="3"/>
      <c r="V268" s="14"/>
      <c r="W268" s="3"/>
      <c r="X268" s="2"/>
      <c r="Y268" s="2"/>
    </row>
    <row r="269" spans="20:25" x14ac:dyDescent="0.2">
      <c r="T269" s="3"/>
      <c r="V269" s="14"/>
      <c r="W269" s="3"/>
      <c r="X269" s="2"/>
      <c r="Y269" s="2"/>
    </row>
    <row r="270" spans="20:25" x14ac:dyDescent="0.2">
      <c r="T270" s="3"/>
      <c r="V270" s="14"/>
      <c r="W270" s="3"/>
      <c r="X270" s="2"/>
      <c r="Y270" s="2"/>
    </row>
    <row r="271" spans="20:25" x14ac:dyDescent="0.2">
      <c r="T271" s="3"/>
      <c r="V271" s="14"/>
      <c r="W271" s="3"/>
      <c r="X271" s="2"/>
      <c r="Y271" s="2"/>
    </row>
    <row r="272" spans="20:25" x14ac:dyDescent="0.2">
      <c r="T272" s="3"/>
      <c r="V272" s="14"/>
      <c r="W272" s="3"/>
      <c r="X272" s="2"/>
      <c r="Y272" s="2"/>
    </row>
    <row r="273" spans="20:25" x14ac:dyDescent="0.2">
      <c r="T273" s="3"/>
      <c r="V273" s="14"/>
      <c r="W273" s="3"/>
      <c r="X273" s="2"/>
      <c r="Y273" s="2"/>
    </row>
    <row r="274" spans="20:25" x14ac:dyDescent="0.2">
      <c r="T274" s="3"/>
      <c r="V274" s="14"/>
      <c r="W274" s="3"/>
      <c r="X274" s="2"/>
      <c r="Y274" s="2"/>
    </row>
    <row r="275" spans="20:25" x14ac:dyDescent="0.2">
      <c r="T275" s="3"/>
      <c r="V275" s="14"/>
      <c r="W275" s="3"/>
      <c r="X275" s="2"/>
      <c r="Y275" s="2"/>
    </row>
    <row r="276" spans="20:25" x14ac:dyDescent="0.2">
      <c r="T276" s="3"/>
      <c r="V276" s="14"/>
      <c r="W276" s="3"/>
      <c r="X276" s="2"/>
      <c r="Y276" s="2"/>
    </row>
    <row r="277" spans="20:25" x14ac:dyDescent="0.2">
      <c r="T277" s="3"/>
      <c r="V277" s="14"/>
      <c r="W277" s="3"/>
      <c r="X277" s="2"/>
      <c r="Y277" s="2"/>
    </row>
    <row r="278" spans="20:25" x14ac:dyDescent="0.2">
      <c r="T278" s="3"/>
      <c r="V278" s="14"/>
      <c r="W278" s="3"/>
      <c r="X278" s="2"/>
      <c r="Y278" s="2"/>
    </row>
    <row r="279" spans="20:25" x14ac:dyDescent="0.2">
      <c r="T279" s="3"/>
      <c r="V279" s="14"/>
      <c r="W279" s="3"/>
      <c r="X279" s="2"/>
      <c r="Y279" s="2"/>
    </row>
    <row r="280" spans="20:25" x14ac:dyDescent="0.2">
      <c r="T280" s="3"/>
      <c r="V280" s="14"/>
      <c r="W280" s="3"/>
      <c r="X280" s="2"/>
      <c r="Y280" s="2"/>
    </row>
    <row r="281" spans="20:25" x14ac:dyDescent="0.2">
      <c r="T281" s="3"/>
      <c r="V281" s="14"/>
      <c r="W281" s="3"/>
      <c r="X281" s="2"/>
      <c r="Y281" s="2"/>
    </row>
    <row r="282" spans="20:25" x14ac:dyDescent="0.2">
      <c r="T282" s="3"/>
      <c r="V282" s="14"/>
      <c r="W282" s="3"/>
      <c r="X282" s="2"/>
      <c r="Y282" s="2"/>
    </row>
    <row r="283" spans="20:25" x14ac:dyDescent="0.2">
      <c r="T283" s="3"/>
      <c r="V283" s="14"/>
      <c r="W283" s="3"/>
      <c r="X283" s="2"/>
      <c r="Y283" s="2"/>
    </row>
    <row r="284" spans="20:25" x14ac:dyDescent="0.2">
      <c r="T284" s="3"/>
      <c r="V284" s="14"/>
      <c r="W284" s="3"/>
      <c r="X284" s="2"/>
      <c r="Y284" s="2"/>
    </row>
    <row r="285" spans="20:25" x14ac:dyDescent="0.2">
      <c r="T285" s="3"/>
      <c r="V285" s="14"/>
      <c r="W285" s="3"/>
      <c r="X285" s="2"/>
      <c r="Y285" s="2"/>
    </row>
    <row r="286" spans="20:25" x14ac:dyDescent="0.2">
      <c r="T286" s="3"/>
      <c r="V286" s="14"/>
      <c r="W286" s="3"/>
      <c r="X286" s="2"/>
      <c r="Y286" s="2"/>
    </row>
    <row r="287" spans="20:25" x14ac:dyDescent="0.2">
      <c r="T287" s="3"/>
      <c r="V287" s="14"/>
      <c r="W287" s="3"/>
      <c r="X287" s="2"/>
      <c r="Y287" s="2"/>
    </row>
    <row r="288" spans="20:25" x14ac:dyDescent="0.2">
      <c r="T288" s="3"/>
      <c r="V288" s="14"/>
      <c r="W288" s="3"/>
      <c r="X288" s="2"/>
      <c r="Y288" s="2"/>
    </row>
    <row r="289" spans="20:25" x14ac:dyDescent="0.2">
      <c r="T289" s="3"/>
      <c r="V289" s="14"/>
      <c r="W289" s="3"/>
      <c r="X289" s="2"/>
      <c r="Y289" s="2"/>
    </row>
    <row r="290" spans="20:25" x14ac:dyDescent="0.2">
      <c r="V290" s="14"/>
      <c r="W290" s="3"/>
      <c r="X290" s="2"/>
      <c r="Y290" s="2"/>
    </row>
    <row r="291" spans="20:25" x14ac:dyDescent="0.2">
      <c r="V291" s="14"/>
      <c r="W291" s="3"/>
      <c r="X291" s="2"/>
      <c r="Y291" s="2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2023-04-28T16:15:59Z</cp:lastPrinted>
  <dcterms:created xsi:type="dcterms:W3CDTF">2022-10-28T14:25:47Z</dcterms:created>
  <dcterms:modified xsi:type="dcterms:W3CDTF">2025-06-30T20:10:20Z</dcterms:modified>
</cp:coreProperties>
</file>