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20" windowWidth="22980" windowHeight="9790" firstSheet="3"/>
  </bookViews>
  <sheets>
    <sheet name="Raw MG scores" sheetId="1" r:id="rId1"/>
    <sheet name="&gt;3.3 glands" sheetId="2" r:id="rId2"/>
    <sheet name="Adjusted scores" sheetId="3" r:id="rId3"/>
    <sheet name="for SAS" sheetId="4" r:id="rId4"/>
    <sheet name="SAS output" sheetId="5" r:id="rId5"/>
    <sheet name="for SAS HSD v CRSD" sheetId="6" r:id="rId6"/>
    <sheet name="for SAS HSD v CRLE" sheetId="7" r:id="rId7"/>
    <sheet name="for SAS CRSD v CRLE" sheetId="8" r:id="rId8"/>
    <sheet name="SAS output Kruskal-Wallis" sheetId="9" r:id="rId9"/>
    <sheet name="graphs" sheetId="10" r:id="rId10"/>
  </sheets>
  <externalReferences>
    <externalReference r:id="rId11"/>
  </externalReferences>
  <definedNames>
    <definedName name="_xlnm.Print_Area" localSheetId="1">'&gt;3.3 glands'!$A$1:$N$31</definedName>
    <definedName name="_xlnm.Print_Area" localSheetId="2">'Adjusted scores'!$A$1:$AH$129</definedName>
    <definedName name="_xlnm.Print_Area" localSheetId="0">'Raw MG scores'!$A$1:$AB$88</definedName>
    <definedName name="_xlnm.Print_Area" localSheetId="4">'SAS output'!$B$2:$AG$37</definedName>
    <definedName name="_xlnm.Print_Area" localSheetId="8">'SAS output Kruskal-Wallis'!$A$1:$AZ$90</definedName>
    <definedName name="_xlnm.Print_Titles" localSheetId="2">'Adjusted scores'!$45:$45</definedName>
    <definedName name="_xlnm.Print_Titles" localSheetId="3">'for SAS'!$1:$1</definedName>
    <definedName name="_xlnm.Print_Titles" localSheetId="7">'for SAS CRSD v CRLE'!$1:$1</definedName>
    <definedName name="_xlnm.Print_Titles" localSheetId="6">'for SAS HSD v CRLE'!$1:$1</definedName>
    <definedName name="_xlnm.Print_Titles" localSheetId="5">'for SAS HSD v CRSD'!$1:$1</definedName>
    <definedName name="_xlnm.Print_Titles" localSheetId="0">'Raw MG scores'!$1:$4</definedName>
  </definedNames>
  <calcPr calcId="144525"/>
</workbook>
</file>

<file path=xl/calcChain.xml><?xml version="1.0" encoding="utf-8"?>
<calcChain xmlns="http://schemas.openxmlformats.org/spreadsheetml/2006/main">
  <c r="R33" i="1" l="1"/>
  <c r="L50" i="3" l="1"/>
  <c r="K49" i="3"/>
  <c r="T129" i="3"/>
  <c r="P129" i="3"/>
  <c r="I129" i="3"/>
  <c r="H129" i="3"/>
  <c r="D129" i="3"/>
  <c r="C129" i="3"/>
  <c r="W127" i="3"/>
  <c r="V127" i="3"/>
  <c r="K127" i="3"/>
  <c r="L127" i="3" s="1"/>
  <c r="V126" i="3"/>
  <c r="W126" i="3" s="1"/>
  <c r="K126" i="3"/>
  <c r="L126" i="3" s="1"/>
  <c r="W125" i="3"/>
  <c r="V125" i="3"/>
  <c r="K125" i="3"/>
  <c r="L125" i="3" s="1"/>
  <c r="V124" i="3"/>
  <c r="W124" i="3" s="1"/>
  <c r="K124" i="3"/>
  <c r="L124" i="3" s="1"/>
  <c r="W123" i="3"/>
  <c r="V123" i="3"/>
  <c r="K123" i="3"/>
  <c r="L123" i="3" s="1"/>
  <c r="V122" i="3"/>
  <c r="W122" i="3" s="1"/>
  <c r="K122" i="3"/>
  <c r="L122" i="3" s="1"/>
  <c r="AE121" i="3"/>
  <c r="AA121" i="3"/>
  <c r="V121" i="3"/>
  <c r="W121" i="3" s="1"/>
  <c r="K121" i="3"/>
  <c r="L121" i="3" s="1"/>
  <c r="W120" i="3"/>
  <c r="V120" i="3"/>
  <c r="K120" i="3"/>
  <c r="L120" i="3" s="1"/>
  <c r="AG119" i="3"/>
  <c r="AH119" i="3" s="1"/>
  <c r="V119" i="3"/>
  <c r="W119" i="3" s="1"/>
  <c r="L119" i="3"/>
  <c r="K119" i="3"/>
  <c r="AG118" i="3"/>
  <c r="AH118" i="3" s="1"/>
  <c r="V118" i="3"/>
  <c r="W118" i="3" s="1"/>
  <c r="K118" i="3"/>
  <c r="L118" i="3" s="1"/>
  <c r="AH117" i="3"/>
  <c r="AG117" i="3"/>
  <c r="V117" i="3"/>
  <c r="W117" i="3" s="1"/>
  <c r="K117" i="3"/>
  <c r="L117" i="3" s="1"/>
  <c r="AG116" i="3"/>
  <c r="AH116" i="3" s="1"/>
  <c r="W116" i="3"/>
  <c r="V116" i="3"/>
  <c r="K116" i="3"/>
  <c r="L116" i="3" s="1"/>
  <c r="AG115" i="3"/>
  <c r="AH115" i="3" s="1"/>
  <c r="V115" i="3"/>
  <c r="W115" i="3" s="1"/>
  <c r="L115" i="3"/>
  <c r="K115" i="3"/>
  <c r="AG114" i="3"/>
  <c r="AH114" i="3" s="1"/>
  <c r="V114" i="3"/>
  <c r="W114" i="3" s="1"/>
  <c r="K114" i="3"/>
  <c r="L114" i="3" s="1"/>
  <c r="AH113" i="3"/>
  <c r="AG113" i="3"/>
  <c r="V113" i="3"/>
  <c r="W113" i="3" s="1"/>
  <c r="K113" i="3"/>
  <c r="L113" i="3" s="1"/>
  <c r="AG112" i="3"/>
  <c r="AH112" i="3" s="1"/>
  <c r="W112" i="3"/>
  <c r="V112" i="3"/>
  <c r="K112" i="3"/>
  <c r="L112" i="3" s="1"/>
  <c r="AG111" i="3"/>
  <c r="AH111" i="3" s="1"/>
  <c r="V111" i="3"/>
  <c r="W111" i="3" s="1"/>
  <c r="L111" i="3"/>
  <c r="K111" i="3"/>
  <c r="AG110" i="3"/>
  <c r="AH110" i="3" s="1"/>
  <c r="V110" i="3"/>
  <c r="W110" i="3" s="1"/>
  <c r="K110" i="3"/>
  <c r="L110" i="3" s="1"/>
  <c r="AH109" i="3"/>
  <c r="AG109" i="3"/>
  <c r="V109" i="3"/>
  <c r="W109" i="3" s="1"/>
  <c r="K109" i="3"/>
  <c r="L109" i="3" s="1"/>
  <c r="AG108" i="3"/>
  <c r="AH108" i="3" s="1"/>
  <c r="W108" i="3"/>
  <c r="V108" i="3"/>
  <c r="K108" i="3"/>
  <c r="L108" i="3" s="1"/>
  <c r="AG107" i="3"/>
  <c r="AG121" i="3" s="1"/>
  <c r="V107" i="3"/>
  <c r="W107" i="3" s="1"/>
  <c r="L107" i="3"/>
  <c r="K107" i="3"/>
  <c r="V106" i="3"/>
  <c r="V129" i="3" s="1"/>
  <c r="K106" i="3"/>
  <c r="L106" i="3" s="1"/>
  <c r="T102" i="3"/>
  <c r="P102" i="3"/>
  <c r="I101" i="3"/>
  <c r="H101" i="3"/>
  <c r="D101" i="3"/>
  <c r="C101" i="3"/>
  <c r="W100" i="3"/>
  <c r="V100" i="3"/>
  <c r="V99" i="3"/>
  <c r="W99" i="3" s="1"/>
  <c r="K99" i="3"/>
  <c r="L99" i="3" s="1"/>
  <c r="V98" i="3"/>
  <c r="W98" i="3" s="1"/>
  <c r="L98" i="3"/>
  <c r="K98" i="3"/>
  <c r="V97" i="3"/>
  <c r="W97" i="3" s="1"/>
  <c r="K97" i="3"/>
  <c r="L97" i="3" s="1"/>
  <c r="V96" i="3"/>
  <c r="W96" i="3" s="1"/>
  <c r="L96" i="3"/>
  <c r="K96" i="3"/>
  <c r="V95" i="3"/>
  <c r="W95" i="3" s="1"/>
  <c r="K95" i="3"/>
  <c r="L95" i="3" s="1"/>
  <c r="V94" i="3"/>
  <c r="W94" i="3" s="1"/>
  <c r="L94" i="3"/>
  <c r="K94" i="3"/>
  <c r="AG93" i="3"/>
  <c r="AE93" i="3"/>
  <c r="AA93" i="3"/>
  <c r="V93" i="3"/>
  <c r="W93" i="3" s="1"/>
  <c r="L93" i="3"/>
  <c r="K93" i="3"/>
  <c r="V92" i="3"/>
  <c r="W92" i="3" s="1"/>
  <c r="K92" i="3"/>
  <c r="L92" i="3" s="1"/>
  <c r="AG91" i="3"/>
  <c r="AH91" i="3" s="1"/>
  <c r="W91" i="3"/>
  <c r="V91" i="3"/>
  <c r="K91" i="3"/>
  <c r="L91" i="3" s="1"/>
  <c r="AG90" i="3"/>
  <c r="AH90" i="3" s="1"/>
  <c r="V90" i="3"/>
  <c r="W90" i="3" s="1"/>
  <c r="L90" i="3"/>
  <c r="K90" i="3"/>
  <c r="AG89" i="3"/>
  <c r="AH89" i="3" s="1"/>
  <c r="V89" i="3"/>
  <c r="W89" i="3" s="1"/>
  <c r="K89" i="3"/>
  <c r="L89" i="3" s="1"/>
  <c r="AH88" i="3"/>
  <c r="AG88" i="3"/>
  <c r="V88" i="3"/>
  <c r="W88" i="3" s="1"/>
  <c r="K88" i="3"/>
  <c r="L88" i="3" s="1"/>
  <c r="AH87" i="3"/>
  <c r="V87" i="3"/>
  <c r="W87" i="3" s="1"/>
  <c r="K87" i="3"/>
  <c r="L87" i="3" s="1"/>
  <c r="AH86" i="3"/>
  <c r="AG86" i="3"/>
  <c r="W86" i="3"/>
  <c r="V86" i="3"/>
  <c r="K86" i="3"/>
  <c r="L86" i="3" s="1"/>
  <c r="AG85" i="3"/>
  <c r="AH85" i="3" s="1"/>
  <c r="W85" i="3"/>
  <c r="V85" i="3"/>
  <c r="L85" i="3"/>
  <c r="K85" i="3"/>
  <c r="AG84" i="3"/>
  <c r="AH84" i="3" s="1"/>
  <c r="V84" i="3"/>
  <c r="W84" i="3" s="1"/>
  <c r="L84" i="3"/>
  <c r="K84" i="3"/>
  <c r="AH83" i="3"/>
  <c r="AG83" i="3"/>
  <c r="V83" i="3"/>
  <c r="W83" i="3" s="1"/>
  <c r="K83" i="3"/>
  <c r="L83" i="3" s="1"/>
  <c r="AH82" i="3"/>
  <c r="AG82" i="3"/>
  <c r="W82" i="3"/>
  <c r="V82" i="3"/>
  <c r="K82" i="3"/>
  <c r="L82" i="3" s="1"/>
  <c r="AG81" i="3"/>
  <c r="AH81" i="3" s="1"/>
  <c r="W81" i="3"/>
  <c r="V81" i="3"/>
  <c r="L81" i="3"/>
  <c r="K81" i="3"/>
  <c r="AG80" i="3"/>
  <c r="AH80" i="3" s="1"/>
  <c r="V80" i="3"/>
  <c r="W80" i="3" s="1"/>
  <c r="L80" i="3"/>
  <c r="K80" i="3"/>
  <c r="AH79" i="3"/>
  <c r="AG79" i="3"/>
  <c r="V79" i="3"/>
  <c r="W79" i="3" s="1"/>
  <c r="K79" i="3"/>
  <c r="L79" i="3" s="1"/>
  <c r="AH78" i="3"/>
  <c r="AG78" i="3"/>
  <c r="W78" i="3"/>
  <c r="V78" i="3"/>
  <c r="V102" i="3" s="1"/>
  <c r="K78" i="3"/>
  <c r="L78" i="3" s="1"/>
  <c r="T74" i="3"/>
  <c r="P74" i="3"/>
  <c r="I74" i="3"/>
  <c r="H74" i="3"/>
  <c r="D74" i="3"/>
  <c r="C74" i="3"/>
  <c r="W72" i="3"/>
  <c r="V72" i="3"/>
  <c r="L72" i="3"/>
  <c r="K72" i="3"/>
  <c r="V71" i="3"/>
  <c r="W71" i="3" s="1"/>
  <c r="K71" i="3"/>
  <c r="L71" i="3" s="1"/>
  <c r="W70" i="3"/>
  <c r="V70" i="3"/>
  <c r="L70" i="3"/>
  <c r="K70" i="3"/>
  <c r="V69" i="3"/>
  <c r="W69" i="3" s="1"/>
  <c r="K69" i="3"/>
  <c r="L69" i="3" s="1"/>
  <c r="W68" i="3"/>
  <c r="V68" i="3"/>
  <c r="L68" i="3"/>
  <c r="K68" i="3"/>
  <c r="V67" i="3"/>
  <c r="W67" i="3" s="1"/>
  <c r="K67" i="3"/>
  <c r="L67" i="3" s="1"/>
  <c r="W66" i="3"/>
  <c r="V66" i="3"/>
  <c r="L66" i="3"/>
  <c r="K66" i="3"/>
  <c r="V65" i="3"/>
  <c r="W65" i="3" s="1"/>
  <c r="K65" i="3"/>
  <c r="L65" i="3" s="1"/>
  <c r="W64" i="3"/>
  <c r="V64" i="3"/>
  <c r="L64" i="3"/>
  <c r="K64" i="3"/>
  <c r="V63" i="3"/>
  <c r="W63" i="3" s="1"/>
  <c r="K63" i="3"/>
  <c r="L63" i="3" s="1"/>
  <c r="AE62" i="3"/>
  <c r="AA62" i="3"/>
  <c r="V62" i="3"/>
  <c r="W62" i="3" s="1"/>
  <c r="K62" i="3"/>
  <c r="L62" i="3" s="1"/>
  <c r="W61" i="3"/>
  <c r="V61" i="3"/>
  <c r="L61" i="3"/>
  <c r="K61" i="3"/>
  <c r="AG60" i="3"/>
  <c r="AH60" i="3" s="1"/>
  <c r="V60" i="3"/>
  <c r="W60" i="3" s="1"/>
  <c r="L60" i="3"/>
  <c r="K60" i="3"/>
  <c r="AH59" i="3"/>
  <c r="AG59" i="3"/>
  <c r="K59" i="3"/>
  <c r="L59" i="3" s="1"/>
  <c r="AG58" i="3"/>
  <c r="AH58" i="3" s="1"/>
  <c r="W58" i="3"/>
  <c r="V58" i="3"/>
  <c r="L58" i="3"/>
  <c r="K58" i="3"/>
  <c r="AG57" i="3"/>
  <c r="AH57" i="3" s="1"/>
  <c r="V57" i="3"/>
  <c r="W57" i="3" s="1"/>
  <c r="L57" i="3"/>
  <c r="K57" i="3"/>
  <c r="AH56" i="3"/>
  <c r="AG56" i="3"/>
  <c r="V56" i="3"/>
  <c r="W56" i="3" s="1"/>
  <c r="K56" i="3"/>
  <c r="L56" i="3" s="1"/>
  <c r="AH55" i="3"/>
  <c r="AG55" i="3"/>
  <c r="W55" i="3"/>
  <c r="V55" i="3"/>
  <c r="K55" i="3"/>
  <c r="L55" i="3" s="1"/>
  <c r="AG54" i="3"/>
  <c r="AH54" i="3" s="1"/>
  <c r="W54" i="3"/>
  <c r="V54" i="3"/>
  <c r="L54" i="3"/>
  <c r="K54" i="3"/>
  <c r="AG53" i="3"/>
  <c r="AH53" i="3" s="1"/>
  <c r="K53" i="3"/>
  <c r="L53" i="3" s="1"/>
  <c r="AH52" i="3"/>
  <c r="AG52" i="3"/>
  <c r="W52" i="3"/>
  <c r="V52" i="3"/>
  <c r="K52" i="3"/>
  <c r="L52" i="3" s="1"/>
  <c r="AG51" i="3"/>
  <c r="AH51" i="3" s="1"/>
  <c r="W51" i="3"/>
  <c r="V51" i="3"/>
  <c r="L51" i="3"/>
  <c r="K51" i="3"/>
  <c r="AG50" i="3"/>
  <c r="AH50" i="3" s="1"/>
  <c r="V50" i="3"/>
  <c r="W50" i="3" s="1"/>
  <c r="K50" i="3"/>
  <c r="AH49" i="3"/>
  <c r="AG49" i="3"/>
  <c r="AG62" i="3" s="1"/>
  <c r="V49" i="3"/>
  <c r="W49" i="3" s="1"/>
  <c r="K74" i="3"/>
  <c r="O40" i="3"/>
  <c r="O39" i="3"/>
  <c r="N39" i="3"/>
  <c r="J39" i="3"/>
  <c r="J40" i="3" s="1"/>
  <c r="I39" i="3"/>
  <c r="E39" i="3"/>
  <c r="D39" i="3"/>
  <c r="E40" i="3" s="1"/>
  <c r="J29" i="3"/>
  <c r="O28" i="3"/>
  <c r="N28" i="3"/>
  <c r="O29" i="3" s="1"/>
  <c r="J28" i="3"/>
  <c r="I28" i="3"/>
  <c r="E28" i="3"/>
  <c r="E29" i="3" s="1"/>
  <c r="D28" i="3"/>
  <c r="O18" i="3"/>
  <c r="O17" i="3"/>
  <c r="N17" i="3"/>
  <c r="J17" i="3"/>
  <c r="I17" i="3"/>
  <c r="J18" i="3" s="1"/>
  <c r="E17" i="3"/>
  <c r="D17" i="3"/>
  <c r="E18" i="3" s="1"/>
  <c r="N30" i="2"/>
  <c r="N31" i="2" s="1"/>
  <c r="M30" i="2"/>
  <c r="I30" i="2"/>
  <c r="I31" i="2" s="1"/>
  <c r="H30" i="2"/>
  <c r="D30" i="2"/>
  <c r="C30" i="2"/>
  <c r="N20" i="2"/>
  <c r="M20" i="2"/>
  <c r="I20" i="2"/>
  <c r="H20" i="2"/>
  <c r="D20" i="2"/>
  <c r="D21" i="2" s="1"/>
  <c r="C20" i="2"/>
  <c r="N10" i="2"/>
  <c r="M10" i="2"/>
  <c r="I10" i="2"/>
  <c r="I11" i="2" s="1"/>
  <c r="H10" i="2"/>
  <c r="D10" i="2"/>
  <c r="C10" i="2"/>
  <c r="R88" i="1"/>
  <c r="N88" i="1"/>
  <c r="I88" i="1"/>
  <c r="H88" i="1"/>
  <c r="D88" i="1"/>
  <c r="C88" i="1"/>
  <c r="S86" i="1"/>
  <c r="J86" i="1"/>
  <c r="S85" i="1"/>
  <c r="J85" i="1"/>
  <c r="S84" i="1"/>
  <c r="J84" i="1"/>
  <c r="S83" i="1"/>
  <c r="J83" i="1"/>
  <c r="S82" i="1"/>
  <c r="J82" i="1"/>
  <c r="S81" i="1"/>
  <c r="J81" i="1"/>
  <c r="AA80" i="1"/>
  <c r="W80" i="1"/>
  <c r="S80" i="1"/>
  <c r="J80" i="1"/>
  <c r="S79" i="1"/>
  <c r="J79" i="1"/>
  <c r="AB78" i="1"/>
  <c r="S78" i="1"/>
  <c r="J78" i="1"/>
  <c r="AB77" i="1"/>
  <c r="S77" i="1"/>
  <c r="J77" i="1"/>
  <c r="AB76" i="1"/>
  <c r="S76" i="1"/>
  <c r="J76" i="1"/>
  <c r="AB75" i="1"/>
  <c r="S75" i="1"/>
  <c r="J75" i="1"/>
  <c r="AB74" i="1"/>
  <c r="S74" i="1"/>
  <c r="J74" i="1"/>
  <c r="AB73" i="1"/>
  <c r="S73" i="1"/>
  <c r="J73" i="1"/>
  <c r="AB72" i="1"/>
  <c r="S72" i="1"/>
  <c r="J72" i="1"/>
  <c r="AB71" i="1"/>
  <c r="S71" i="1"/>
  <c r="J71" i="1"/>
  <c r="AB70" i="1"/>
  <c r="S70" i="1"/>
  <c r="J70" i="1"/>
  <c r="AB69" i="1"/>
  <c r="S69" i="1"/>
  <c r="J69" i="1"/>
  <c r="AB68" i="1"/>
  <c r="S68" i="1"/>
  <c r="J68" i="1"/>
  <c r="AB67" i="1"/>
  <c r="S67" i="1"/>
  <c r="J67" i="1"/>
  <c r="AB66" i="1"/>
  <c r="S66" i="1"/>
  <c r="J66" i="1"/>
  <c r="S65" i="1"/>
  <c r="J65" i="1"/>
  <c r="R61" i="1"/>
  <c r="N61" i="1"/>
  <c r="I60" i="1"/>
  <c r="H60" i="1"/>
  <c r="D60" i="1"/>
  <c r="C60" i="1"/>
  <c r="S59" i="1"/>
  <c r="S58" i="1"/>
  <c r="J58" i="1"/>
  <c r="S57" i="1"/>
  <c r="J57" i="1"/>
  <c r="S56" i="1"/>
  <c r="J56" i="1"/>
  <c r="S55" i="1"/>
  <c r="J55" i="1"/>
  <c r="S54" i="1"/>
  <c r="J54" i="1"/>
  <c r="S53" i="1"/>
  <c r="J53" i="1"/>
  <c r="AA52" i="1"/>
  <c r="W52" i="1"/>
  <c r="S52" i="1"/>
  <c r="J52" i="1"/>
  <c r="S51" i="1"/>
  <c r="J51" i="1"/>
  <c r="AB50" i="1"/>
  <c r="S50" i="1"/>
  <c r="J50" i="1"/>
  <c r="AB49" i="1"/>
  <c r="S49" i="1"/>
  <c r="J49" i="1"/>
  <c r="AB48" i="1"/>
  <c r="S48" i="1"/>
  <c r="J48" i="1"/>
  <c r="AB47" i="1"/>
  <c r="S47" i="1"/>
  <c r="J47" i="1"/>
  <c r="S46" i="1"/>
  <c r="J46" i="1"/>
  <c r="AB45" i="1"/>
  <c r="S45" i="1"/>
  <c r="J45" i="1"/>
  <c r="AB44" i="1"/>
  <c r="S44" i="1"/>
  <c r="J44" i="1"/>
  <c r="AB43" i="1"/>
  <c r="S43" i="1"/>
  <c r="J43" i="1"/>
  <c r="AB42" i="1"/>
  <c r="S42" i="1"/>
  <c r="J42" i="1"/>
  <c r="AB41" i="1"/>
  <c r="S41" i="1"/>
  <c r="J41" i="1"/>
  <c r="AB40" i="1"/>
  <c r="S40" i="1"/>
  <c r="J40" i="1"/>
  <c r="AB39" i="1"/>
  <c r="S39" i="1"/>
  <c r="J39" i="1"/>
  <c r="AB38" i="1"/>
  <c r="S38" i="1"/>
  <c r="J38" i="1"/>
  <c r="AB37" i="1"/>
  <c r="S37" i="1"/>
  <c r="J37" i="1"/>
  <c r="N33" i="1"/>
  <c r="I33" i="1"/>
  <c r="H33" i="1"/>
  <c r="D33" i="1"/>
  <c r="C33" i="1"/>
  <c r="S31" i="1"/>
  <c r="J31" i="1"/>
  <c r="S30" i="1"/>
  <c r="J30" i="1"/>
  <c r="S29" i="1"/>
  <c r="J29" i="1"/>
  <c r="S28" i="1"/>
  <c r="J28" i="1"/>
  <c r="S27" i="1"/>
  <c r="J27" i="1"/>
  <c r="S26" i="1"/>
  <c r="J26" i="1"/>
  <c r="S25" i="1"/>
  <c r="J25" i="1"/>
  <c r="S24" i="1"/>
  <c r="J24" i="1"/>
  <c r="S23" i="1"/>
  <c r="J23" i="1"/>
  <c r="S22" i="1"/>
  <c r="J22" i="1"/>
  <c r="AA21" i="1"/>
  <c r="W21" i="1"/>
  <c r="S21" i="1"/>
  <c r="J21" i="1"/>
  <c r="S20" i="1"/>
  <c r="J20" i="1"/>
  <c r="AB19" i="1"/>
  <c r="S19" i="1"/>
  <c r="J19" i="1"/>
  <c r="AB18" i="1"/>
  <c r="S18" i="1"/>
  <c r="J18" i="1"/>
  <c r="AB17" i="1"/>
  <c r="S17" i="1"/>
  <c r="J17" i="1"/>
  <c r="AB16" i="1"/>
  <c r="S16" i="1"/>
  <c r="J16" i="1"/>
  <c r="AB15" i="1"/>
  <c r="S15" i="1"/>
  <c r="J15" i="1"/>
  <c r="AB14" i="1"/>
  <c r="S14" i="1"/>
  <c r="J14" i="1"/>
  <c r="AB13" i="1"/>
  <c r="S13" i="1"/>
  <c r="J13" i="1"/>
  <c r="AB12" i="1"/>
  <c r="S12" i="1"/>
  <c r="J12" i="1"/>
  <c r="AB11" i="1"/>
  <c r="S11" i="1"/>
  <c r="J11" i="1"/>
  <c r="AB10" i="1"/>
  <c r="S10" i="1"/>
  <c r="J10" i="1"/>
  <c r="AB9" i="1"/>
  <c r="S9" i="1"/>
  <c r="J9" i="1"/>
  <c r="AB8" i="1"/>
  <c r="S8" i="1"/>
  <c r="J8" i="1"/>
  <c r="D11" i="2" l="1"/>
  <c r="I21" i="2"/>
  <c r="N21" i="2"/>
  <c r="N11" i="2"/>
  <c r="D31" i="2"/>
  <c r="AH62" i="3"/>
  <c r="W102" i="3"/>
  <c r="L129" i="3"/>
  <c r="W74" i="3"/>
  <c r="AH93" i="3"/>
  <c r="L101" i="3"/>
  <c r="AH107" i="3"/>
  <c r="AH121" i="3" s="1"/>
  <c r="K101" i="3"/>
  <c r="K129" i="3"/>
  <c r="V74" i="3"/>
  <c r="W106" i="3"/>
  <c r="W129" i="3" s="1"/>
  <c r="L49" i="3"/>
  <c r="L74" i="3" s="1"/>
</calcChain>
</file>

<file path=xl/sharedStrings.xml><?xml version="1.0" encoding="utf-8"?>
<sst xmlns="http://schemas.openxmlformats.org/spreadsheetml/2006/main" count="3883" uniqueCount="312">
  <si>
    <t xml:space="preserve">Strain Comparison MG Scores </t>
  </si>
  <si>
    <t>Name</t>
  </si>
  <si>
    <t>Sue Fenton</t>
  </si>
  <si>
    <t>Vesna Chappell</t>
  </si>
  <si>
    <t>Date</t>
  </si>
  <si>
    <t>PND25</t>
  </si>
  <si>
    <t>PND33</t>
  </si>
  <si>
    <t>PND45</t>
  </si>
  <si>
    <t xml:space="preserve">Strain </t>
  </si>
  <si>
    <t>ID</t>
  </si>
  <si>
    <t>MG4</t>
  </si>
  <si>
    <t>MG5</t>
  </si>
  <si>
    <t>AVG</t>
  </si>
  <si>
    <t>Strain</t>
  </si>
  <si>
    <t>CRLE</t>
  </si>
  <si>
    <t>2501A</t>
  </si>
  <si>
    <t>2501C</t>
  </si>
  <si>
    <t>2501F</t>
  </si>
  <si>
    <t>2501B</t>
  </si>
  <si>
    <t>2501D</t>
  </si>
  <si>
    <t>2502F</t>
  </si>
  <si>
    <t>2502A</t>
  </si>
  <si>
    <t>2502C</t>
  </si>
  <si>
    <t>2503F</t>
  </si>
  <si>
    <t>2502B</t>
  </si>
  <si>
    <t>2502D</t>
  </si>
  <si>
    <t>2504E</t>
  </si>
  <si>
    <t>2503A</t>
  </si>
  <si>
    <t>2503C</t>
  </si>
  <si>
    <t>2504F</t>
  </si>
  <si>
    <t>2503B</t>
  </si>
  <si>
    <t>2503D</t>
  </si>
  <si>
    <t>2505F</t>
  </si>
  <si>
    <t>2504A</t>
  </si>
  <si>
    <t>2504C</t>
  </si>
  <si>
    <t>2507E</t>
  </si>
  <si>
    <t>2504B</t>
  </si>
  <si>
    <t>2504D</t>
  </si>
  <si>
    <t>2508E</t>
  </si>
  <si>
    <t>2505A</t>
  </si>
  <si>
    <t>2505C</t>
  </si>
  <si>
    <t>2508F</t>
  </si>
  <si>
    <t>2505B</t>
  </si>
  <si>
    <t>2505D</t>
  </si>
  <si>
    <t>2510E</t>
  </si>
  <si>
    <t>2506A</t>
  </si>
  <si>
    <t>2506C</t>
  </si>
  <si>
    <t>2511E</t>
  </si>
  <si>
    <t>2506B</t>
  </si>
  <si>
    <t>2506D</t>
  </si>
  <si>
    <t>2511F</t>
  </si>
  <si>
    <t>2507A</t>
  </si>
  <si>
    <t>2507C</t>
  </si>
  <si>
    <t>2507B</t>
  </si>
  <si>
    <t>2507D</t>
  </si>
  <si>
    <t>2508A</t>
  </si>
  <si>
    <t>2508C</t>
  </si>
  <si>
    <t>2508B</t>
  </si>
  <si>
    <t>2508D</t>
  </si>
  <si>
    <t>2509A</t>
  </si>
  <si>
    <t>2509C</t>
  </si>
  <si>
    <t>2509B</t>
  </si>
  <si>
    <t>2509D</t>
  </si>
  <si>
    <t>2510A</t>
  </si>
  <si>
    <t>2510C</t>
  </si>
  <si>
    <t>2510B</t>
  </si>
  <si>
    <t>2510D</t>
  </si>
  <si>
    <t>2511A</t>
  </si>
  <si>
    <t>2511C</t>
  </si>
  <si>
    <t>2511B</t>
  </si>
  <si>
    <t>2511D</t>
  </si>
  <si>
    <t>2512A</t>
  </si>
  <si>
    <t>2512C</t>
  </si>
  <si>
    <t>2512B</t>
  </si>
  <si>
    <t>2512D</t>
  </si>
  <si>
    <t>CRSD</t>
  </si>
  <si>
    <t>2513A</t>
  </si>
  <si>
    <t>2513B</t>
  </si>
  <si>
    <t>2513E</t>
  </si>
  <si>
    <t>2514A</t>
  </si>
  <si>
    <t>2514B</t>
  </si>
  <si>
    <t>2514D</t>
  </si>
  <si>
    <t>2515A</t>
  </si>
  <si>
    <t>2514C</t>
  </si>
  <si>
    <t>2515E</t>
  </si>
  <si>
    <t>2515B</t>
  </si>
  <si>
    <t>2515C</t>
  </si>
  <si>
    <t>2516F</t>
  </si>
  <si>
    <t>2516A</t>
  </si>
  <si>
    <t>2515D</t>
  </si>
  <si>
    <t>2517E</t>
  </si>
  <si>
    <t>2516B</t>
  </si>
  <si>
    <t>2516C</t>
  </si>
  <si>
    <t>2518E</t>
  </si>
  <si>
    <t>2517A</t>
  </si>
  <si>
    <t>2516D</t>
  </si>
  <si>
    <t>2518F</t>
  </si>
  <si>
    <t>2517B</t>
  </si>
  <si>
    <t>2517C</t>
  </si>
  <si>
    <t>2519E</t>
  </si>
  <si>
    <t>2518A</t>
  </si>
  <si>
    <t>2517D</t>
  </si>
  <si>
    <t>2519F</t>
  </si>
  <si>
    <t>2518B</t>
  </si>
  <si>
    <t>2518C</t>
  </si>
  <si>
    <t>2520F</t>
  </si>
  <si>
    <t>2519A</t>
  </si>
  <si>
    <t>2518D</t>
  </si>
  <si>
    <t>2521E</t>
  </si>
  <si>
    <t>2519B</t>
  </si>
  <si>
    <t>2519C</t>
  </si>
  <si>
    <t>2522E</t>
  </si>
  <si>
    <t>2520A</t>
  </si>
  <si>
    <t>2519D</t>
  </si>
  <si>
    <t>2523F</t>
  </si>
  <si>
    <t>2520B</t>
  </si>
  <si>
    <t>2520C</t>
  </si>
  <si>
    <t>2524E</t>
  </si>
  <si>
    <t>2521A</t>
  </si>
  <si>
    <t>2520D</t>
  </si>
  <si>
    <t>2521B</t>
  </si>
  <si>
    <t>2521C</t>
  </si>
  <si>
    <t>2522A</t>
  </si>
  <si>
    <t>2521D</t>
  </si>
  <si>
    <t>2522B</t>
  </si>
  <si>
    <t>2522C</t>
  </si>
  <si>
    <t>2523A</t>
  </si>
  <si>
    <t>2522D</t>
  </si>
  <si>
    <t>2523B</t>
  </si>
  <si>
    <t>2523C</t>
  </si>
  <si>
    <t>2524A</t>
  </si>
  <si>
    <t>2523D</t>
  </si>
  <si>
    <t>2524B</t>
  </si>
  <si>
    <t>2524C</t>
  </si>
  <si>
    <t>2524D</t>
  </si>
  <si>
    <t>HSD</t>
  </si>
  <si>
    <t>2525B</t>
  </si>
  <si>
    <t>2525A</t>
  </si>
  <si>
    <t>2525C</t>
  </si>
  <si>
    <t>2525E</t>
  </si>
  <si>
    <t>2526A</t>
  </si>
  <si>
    <t>2525D</t>
  </si>
  <si>
    <t>2525F</t>
  </si>
  <si>
    <t>2526B</t>
  </si>
  <si>
    <t>2526C</t>
  </si>
  <si>
    <t>2526E</t>
  </si>
  <si>
    <t>2527B</t>
  </si>
  <si>
    <t>2526D</t>
  </si>
  <si>
    <t>2528F</t>
  </si>
  <si>
    <t>2528A</t>
  </si>
  <si>
    <t>2527A</t>
  </si>
  <si>
    <t>2527C</t>
  </si>
  <si>
    <t>2529F</t>
  </si>
  <si>
    <t>2528B</t>
  </si>
  <si>
    <t>2527D</t>
  </si>
  <si>
    <t>2531E</t>
  </si>
  <si>
    <t>2529A</t>
  </si>
  <si>
    <t>2528C</t>
  </si>
  <si>
    <t>2531F</t>
  </si>
  <si>
    <t>2529B</t>
  </si>
  <si>
    <t>2528D</t>
  </si>
  <si>
    <t>2532E</t>
  </si>
  <si>
    <t>2530A</t>
  </si>
  <si>
    <t>2529C</t>
  </si>
  <si>
    <t>2532F</t>
  </si>
  <si>
    <t>2530B</t>
  </si>
  <si>
    <t>2529D</t>
  </si>
  <si>
    <t>2533E</t>
  </si>
  <si>
    <t>2531A</t>
  </si>
  <si>
    <t>2530C</t>
  </si>
  <si>
    <t>2534E</t>
  </si>
  <si>
    <t>2531B</t>
  </si>
  <si>
    <t>2530D</t>
  </si>
  <si>
    <t>2534F</t>
  </si>
  <si>
    <t>2532B</t>
  </si>
  <si>
    <t>2531C</t>
  </si>
  <si>
    <t>2535E</t>
  </si>
  <si>
    <t>2533A</t>
  </si>
  <si>
    <t>2531D</t>
  </si>
  <si>
    <t>2535F</t>
  </si>
  <si>
    <t>2533B</t>
  </si>
  <si>
    <t>2532A</t>
  </si>
  <si>
    <t>2532C</t>
  </si>
  <si>
    <t>2534A</t>
  </si>
  <si>
    <t>2532D</t>
  </si>
  <si>
    <t>2534B</t>
  </si>
  <si>
    <t>2533C</t>
  </si>
  <si>
    <t>2535A</t>
  </si>
  <si>
    <t>2533D</t>
  </si>
  <si>
    <t>2535B</t>
  </si>
  <si>
    <t>2534C</t>
  </si>
  <si>
    <t>2534D</t>
  </si>
  <si>
    <t>2535C</t>
  </si>
  <si>
    <t>2535D</t>
  </si>
  <si>
    <t>Scorer</t>
  </si>
  <si>
    <t>Jason Stanko</t>
  </si>
  <si>
    <t>Across strain</t>
  </si>
  <si>
    <t>Raw score</t>
  </si>
  <si>
    <t>score</t>
  </si>
  <si>
    <t>Avg</t>
  </si>
  <si>
    <t>Adj =</t>
  </si>
  <si>
    <r>
      <t xml:space="preserve">Per communication with Grace Kissling, MG scores will be adjusted by the following…
</t>
    </r>
    <r>
      <rPr>
        <b/>
        <sz val="11"/>
        <color theme="7" tint="-0.249977111117893"/>
        <rFont val="Calibri"/>
        <family val="2"/>
        <scheme val="minor"/>
      </rPr>
      <t xml:space="preserve">All glands which scored &gt;3.3 </t>
    </r>
    <r>
      <rPr>
        <b/>
        <sz val="11"/>
        <rFont val="Calibri"/>
        <family val="2"/>
        <scheme val="minor"/>
      </rPr>
      <t>(see Raw MG Scores sheet)</t>
    </r>
    <r>
      <rPr>
        <b/>
        <sz val="11"/>
        <color theme="7" tint="-0.249977111117893"/>
        <rFont val="Calibri"/>
        <family val="2"/>
        <scheme val="minor"/>
      </rPr>
      <t xml:space="preserve"> within strain</t>
    </r>
    <r>
      <rPr>
        <b/>
        <sz val="11"/>
        <color theme="1"/>
        <rFont val="Calibri"/>
        <family val="2"/>
        <scheme val="minor"/>
      </rPr>
      <t xml:space="preserve"> </t>
    </r>
    <r>
      <rPr>
        <b/>
        <sz val="11"/>
        <color theme="6" tint="-0.249977111117893"/>
        <rFont val="Calibri"/>
        <family val="2"/>
        <scheme val="minor"/>
      </rPr>
      <t>will be rescored across strains.</t>
    </r>
    <r>
      <rPr>
        <b/>
        <sz val="11"/>
        <color theme="1"/>
        <rFont val="Calibri"/>
        <family val="2"/>
        <scheme val="minor"/>
      </rPr>
      <t xml:space="preserve">
</t>
    </r>
    <r>
      <rPr>
        <b/>
        <sz val="11"/>
        <color rgb="FF0070C0"/>
        <rFont val="Calibri"/>
        <family val="2"/>
        <scheme val="minor"/>
      </rPr>
      <t>The mean across strain score will be subtracted from the mean within strain score of &gt;3.3 for that strain.</t>
    </r>
    <r>
      <rPr>
        <b/>
        <sz val="11"/>
        <color theme="1"/>
        <rFont val="Calibri"/>
        <family val="2"/>
        <scheme val="minor"/>
      </rPr>
      <t xml:space="preserve">
</t>
    </r>
    <r>
      <rPr>
        <b/>
        <sz val="11"/>
        <color rgb="FFFF0000"/>
        <rFont val="Calibri"/>
        <family val="2"/>
        <scheme val="minor"/>
      </rPr>
      <t>All scores within that strain will be reduced by that diffference.</t>
    </r>
  </si>
  <si>
    <t>Intrastrain</t>
  </si>
  <si>
    <t>Interstrain</t>
  </si>
  <si>
    <t>Diff =</t>
  </si>
  <si>
    <t>SF scores</t>
  </si>
  <si>
    <t>VC scores</t>
  </si>
  <si>
    <t>Adj avg</t>
  </si>
  <si>
    <t>PND</t>
  </si>
  <si>
    <t>Intra</t>
  </si>
  <si>
    <t>Inter</t>
  </si>
  <si>
    <t>Hsd:SD</t>
  </si>
  <si>
    <t>Crl:SD</t>
  </si>
  <si>
    <t>Crl:LE</t>
  </si>
  <si>
    <t>Summary Statistics</t>
  </si>
  <si>
    <t>Linear Models</t>
  </si>
  <si>
    <t>Results</t>
  </si>
  <si>
    <t>The GLM Procedure</t>
  </si>
  <si>
    <t>The MEANS Procedure</t>
  </si>
  <si>
    <t>Dependent Variable: Adj2   </t>
  </si>
  <si>
    <t>PND=25</t>
  </si>
  <si>
    <t>PND=33</t>
  </si>
  <si>
    <t>PND=45</t>
  </si>
  <si>
    <t>Analysis Variable : Adj2</t>
  </si>
  <si>
    <t>Source</t>
  </si>
  <si>
    <t>DF</t>
  </si>
  <si>
    <t>Sum of Squares</t>
  </si>
  <si>
    <t>Mean Square</t>
  </si>
  <si>
    <t>F Value</t>
  </si>
  <si>
    <t>Pr &gt; F</t>
  </si>
  <si>
    <t>N Obs</t>
  </si>
  <si>
    <t>Mean</t>
  </si>
  <si>
    <t>Std Error</t>
  </si>
  <si>
    <t>Minimum</t>
  </si>
  <si>
    <t>Maximum</t>
  </si>
  <si>
    <t>N</t>
  </si>
  <si>
    <t>Coeff of Variation</t>
  </si>
  <si>
    <t>Model</t>
  </si>
  <si>
    <t>&lt;.0001</t>
  </si>
  <si>
    <t>Error</t>
  </si>
  <si>
    <t>Corrected Total</t>
  </si>
  <si>
    <t>R-Square</t>
  </si>
  <si>
    <t>Coeff Var</t>
  </si>
  <si>
    <t>Root MSE</t>
  </si>
  <si>
    <t>Adj2 Mean</t>
  </si>
  <si>
    <t>Type I SS</t>
  </si>
  <si>
    <t>Parameter</t>
  </si>
  <si>
    <t>Estimate</t>
  </si>
  <si>
    <t>Standard Error</t>
  </si>
  <si>
    <t>t Value</t>
  </si>
  <si>
    <t>Pr &gt; |t|</t>
  </si>
  <si>
    <t>Intercept</t>
  </si>
  <si>
    <t>B</t>
  </si>
  <si>
    <t>Strain CRLE</t>
  </si>
  <si>
    <t>Strain CRSD</t>
  </si>
  <si>
    <t>Strain HSD</t>
  </si>
  <si>
    <t>.</t>
  </si>
  <si>
    <t>Generated by the SAS System ('Local', X64_7PRO) on September 18, 2015 at 9:17:13 AM</t>
  </si>
  <si>
    <t>Adjustment for Multiple Comparisons: Tukey-Kramer</t>
  </si>
  <si>
    <t>Adj2 LSMEAN</t>
  </si>
  <si>
    <t>LSMEAN Number</t>
  </si>
  <si>
    <t>Least Squares Means for effect Strain</t>
  </si>
  <si>
    <t>Pr &gt; |t| for H0: LSMean(i)=LSMean(j)</t>
  </si>
  <si>
    <t>Dependent Variable: Adj2</t>
  </si>
  <si>
    <t>i/j</t>
  </si>
  <si>
    <t>Intrastrain Kruskal-Wallis for HSD and CRSD</t>
  </si>
  <si>
    <t>Intrastrain Kruskal-Wallis for HSD and CRLE</t>
  </si>
  <si>
    <t>Intrastrain Kruskal-Wallis for CRSD and CRLE</t>
  </si>
  <si>
    <t>Interstrain Kruskal-Wallis for HSD and CRSD</t>
  </si>
  <si>
    <t>Interstrain Kruskal-Wallis for HSD and CRLE</t>
  </si>
  <si>
    <t>Interstrain Kruskal-Wallis for CRSD and CRLE</t>
  </si>
  <si>
    <t>Nonparametric One-Way ANOVA</t>
  </si>
  <si>
    <t>The NPAR1WAY Procedure</t>
  </si>
  <si>
    <t>Wilcoxon Scores (Rank Sums) for Variable Intra</t>
  </si>
  <si>
    <t>Wilcoxon Scores (Rank Sums) for Variable Inter</t>
  </si>
  <si>
    <t>Variable</t>
  </si>
  <si>
    <t>Classified by Variable Strain</t>
  </si>
  <si>
    <t>Sum of</t>
  </si>
  <si>
    <t>Expected</t>
  </si>
  <si>
    <t>Std Dev</t>
  </si>
  <si>
    <t>Scores</t>
  </si>
  <si>
    <t>Under H0</t>
  </si>
  <si>
    <t>Score</t>
  </si>
  <si>
    <t>Average scores were used for ties.</t>
  </si>
  <si>
    <t>Wilcoxon Two-Sample Test</t>
  </si>
  <si>
    <t>Statistic</t>
  </si>
  <si>
    <t>Normal Approximation</t>
  </si>
  <si>
    <t>Z</t>
  </si>
  <si>
    <t>One-Sided Pr &lt; Z</t>
  </si>
  <si>
    <t>One-Sided Pr &gt; Z</t>
  </si>
  <si>
    <t>Two-Sided Pr &gt; |Z|</t>
  </si>
  <si>
    <t>t Approximation</t>
  </si>
  <si>
    <t>Z includes a continuity correction</t>
  </si>
  <si>
    <t>of 0.5.</t>
  </si>
  <si>
    <t>Kruskal-Wallis Test</t>
  </si>
  <si>
    <t>Chi-Square</t>
  </si>
  <si>
    <t>Pr &gt; Chi-Square</t>
  </si>
  <si>
    <t>Generated by the SAS System ('Local', X64_7PRO) on January 11, 2016 at 9:38:18 AM</t>
  </si>
  <si>
    <t>Generated by the SAS System ('Local', X64_7PRO) on January 11, 2016 at 9:46:21 AM</t>
  </si>
  <si>
    <t>Generated by the SAS System ('Local', X64_7PRO) on January 11, 2016 at 9:49:22 AM</t>
  </si>
  <si>
    <t>Generated by the SAS System ('Local', X64_7PRO) on January 11, 2016 at 9:50:48 AM</t>
  </si>
  <si>
    <t>Generated by the SAS System ('Local', X64_7PRO) on January 11, 2016 at 9:48:19 AM</t>
  </si>
  <si>
    <t>Generated by the SAS System ('Local', X64_7PRO) on January 11, 2016 at 9:50:00 AM</t>
  </si>
  <si>
    <t>Generated by the SAS System ('Local', X64_7PRO) on January 11, 2016 at 9:51:25 AM</t>
  </si>
  <si>
    <t>Summary</t>
  </si>
  <si>
    <t>intra</t>
  </si>
  <si>
    <t>inter</t>
  </si>
  <si>
    <t>HSD CRSD</t>
  </si>
  <si>
    <t>HSD CRLE</t>
  </si>
  <si>
    <t>&lt;0.0001</t>
  </si>
  <si>
    <t>CRSD CRLE</t>
  </si>
  <si>
    <t>SEM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</si>
</sst>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7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7" tint="-0.249977111117893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6" tint="-0.249977111117893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7" tint="-0.249977111117893"/>
      <name val="Calibri"/>
      <family val="2"/>
      <scheme val="minor"/>
    </font>
    <font>
      <sz val="11"/>
      <color theme="6" tint="-0.249977111117893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2"/>
      <color rgb="FF4F493B"/>
      <name val="Arial"/>
      <family val="2"/>
    </font>
    <font>
      <b/>
      <sz val="10"/>
      <color rgb="FF4F493B"/>
      <name val="Arial"/>
      <family val="2"/>
    </font>
    <font>
      <b/>
      <sz val="10"/>
      <color rgb="FF00000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E8E6DA"/>
        <bgColor indexed="64"/>
      </patternFill>
    </fill>
    <fill>
      <patternFill patternType="solid">
        <fgColor rgb="FFFFFFFF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rgb="FF4F493B"/>
      </bottom>
      <diagonal/>
    </border>
    <border>
      <left/>
      <right/>
      <top style="medium">
        <color indexed="64"/>
      </top>
      <bottom style="medium">
        <color rgb="FF4F493B"/>
      </bottom>
      <diagonal/>
    </border>
    <border>
      <left/>
      <right style="medium">
        <color indexed="64"/>
      </right>
      <top style="medium">
        <color indexed="64"/>
      </top>
      <bottom style="medium">
        <color rgb="FF4F493B"/>
      </bottom>
      <diagonal/>
    </border>
    <border>
      <left style="medium">
        <color indexed="64"/>
      </left>
      <right style="medium">
        <color rgb="FF4F493B"/>
      </right>
      <top style="medium">
        <color indexed="64"/>
      </top>
      <bottom style="medium">
        <color rgb="FF4F493B"/>
      </bottom>
      <diagonal/>
    </border>
    <border>
      <left/>
      <right style="medium">
        <color rgb="FF4F493B"/>
      </right>
      <top style="medium">
        <color indexed="64"/>
      </top>
      <bottom style="medium">
        <color rgb="FF4F493B"/>
      </bottom>
      <diagonal/>
    </border>
    <border>
      <left style="medium">
        <color indexed="64"/>
      </left>
      <right style="medium">
        <color rgb="FF4F493B"/>
      </right>
      <top/>
      <bottom style="medium">
        <color rgb="FF4F493B"/>
      </bottom>
      <diagonal/>
    </border>
    <border>
      <left/>
      <right style="medium">
        <color rgb="FF4F493B"/>
      </right>
      <top/>
      <bottom style="medium">
        <color rgb="FF4F493B"/>
      </bottom>
      <diagonal/>
    </border>
    <border>
      <left/>
      <right style="medium">
        <color indexed="64"/>
      </right>
      <top/>
      <bottom style="medium">
        <color rgb="FF4F493B"/>
      </bottom>
      <diagonal/>
    </border>
    <border>
      <left style="medium">
        <color indexed="64"/>
      </left>
      <right style="medium">
        <color rgb="FF4F493B"/>
      </right>
      <top/>
      <bottom style="medium">
        <color indexed="64"/>
      </bottom>
      <diagonal/>
    </border>
    <border>
      <left/>
      <right style="medium">
        <color rgb="FF4F493B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rgb="FF4F493B"/>
      </bottom>
      <diagonal/>
    </border>
    <border>
      <left/>
      <right/>
      <top/>
      <bottom style="medium">
        <color rgb="FF4F493B"/>
      </bottom>
      <diagonal/>
    </border>
    <border>
      <left style="medium">
        <color indexed="64"/>
      </left>
      <right style="medium">
        <color rgb="FF4F493B"/>
      </right>
      <top style="medium">
        <color rgb="FF4F493B"/>
      </top>
      <bottom/>
      <diagonal/>
    </border>
    <border>
      <left style="medium">
        <color rgb="FF4F493B"/>
      </left>
      <right style="medium">
        <color rgb="FF4F493B"/>
      </right>
      <top style="medium">
        <color rgb="FF4F493B"/>
      </top>
      <bottom/>
      <diagonal/>
    </border>
    <border>
      <left/>
      <right style="medium">
        <color rgb="FF4F493B"/>
      </right>
      <top/>
      <bottom/>
      <diagonal/>
    </border>
    <border>
      <left style="medium">
        <color rgb="FF4F493B"/>
      </left>
      <right style="medium">
        <color rgb="FF4F493B"/>
      </right>
      <top/>
      <bottom style="medium">
        <color rgb="FF4F493B"/>
      </bottom>
      <diagonal/>
    </border>
    <border>
      <left style="medium">
        <color indexed="64"/>
      </left>
      <right/>
      <top style="medium">
        <color rgb="FF4F493B"/>
      </top>
      <bottom style="medium">
        <color indexed="64"/>
      </bottom>
      <diagonal/>
    </border>
    <border>
      <left/>
      <right/>
      <top style="medium">
        <color rgb="FF4F493B"/>
      </top>
      <bottom style="medium">
        <color indexed="64"/>
      </bottom>
      <diagonal/>
    </border>
    <border>
      <left/>
      <right style="medium">
        <color indexed="64"/>
      </right>
      <top style="medium">
        <color rgb="FF4F493B"/>
      </top>
      <bottom style="medium">
        <color indexed="64"/>
      </bottom>
      <diagonal/>
    </border>
    <border>
      <left style="medium">
        <color rgb="FF4F493B"/>
      </left>
      <right style="medium">
        <color rgb="FF4F493B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rgb="FF4F493B"/>
      </top>
      <bottom/>
      <diagonal/>
    </border>
    <border>
      <left/>
      <right style="medium">
        <color indexed="64"/>
      </right>
      <top style="medium">
        <color rgb="FF4F493B"/>
      </top>
      <bottom/>
      <diagonal/>
    </border>
    <border>
      <left style="medium">
        <color indexed="64"/>
      </left>
      <right/>
      <top style="medium">
        <color rgb="FF4F493B"/>
      </top>
      <bottom style="medium">
        <color rgb="FF4F493B"/>
      </bottom>
      <diagonal/>
    </border>
    <border>
      <left/>
      <right style="medium">
        <color indexed="64"/>
      </right>
      <top style="medium">
        <color rgb="FF4F493B"/>
      </top>
      <bottom style="medium">
        <color rgb="FF4F493B"/>
      </bottom>
      <diagonal/>
    </border>
  </borders>
  <cellStyleXfs count="1">
    <xf numFmtId="0" fontId="0" fillId="0" borderId="0"/>
  </cellStyleXfs>
  <cellXfs count="165">
    <xf numFmtId="0" fontId="0" fillId="0" borderId="0" xfId="0"/>
    <xf numFmtId="0" fontId="2" fillId="0" borderId="0" xfId="0" applyFont="1"/>
    <xf numFmtId="164" fontId="0" fillId="0" borderId="0" xfId="0" applyNumberFormat="1"/>
    <xf numFmtId="0" fontId="0" fillId="0" borderId="0" xfId="0" applyBorder="1"/>
    <xf numFmtId="164" fontId="0" fillId="0" borderId="0" xfId="0" applyNumberFormat="1" applyBorder="1"/>
    <xf numFmtId="0" fontId="2" fillId="0" borderId="1" xfId="0" applyFont="1" applyBorder="1"/>
    <xf numFmtId="164" fontId="0" fillId="0" borderId="1" xfId="0" applyNumberFormat="1" applyBorder="1"/>
    <xf numFmtId="164" fontId="0" fillId="0" borderId="2" xfId="0" applyNumberFormat="1" applyBorder="1"/>
    <xf numFmtId="0" fontId="0" fillId="0" borderId="0" xfId="0" applyFill="1"/>
    <xf numFmtId="164" fontId="0" fillId="0" borderId="3" xfId="0" applyNumberFormat="1" applyBorder="1"/>
    <xf numFmtId="164" fontId="0" fillId="2" borderId="4" xfId="0" applyNumberFormat="1" applyFill="1" applyBorder="1"/>
    <xf numFmtId="164" fontId="0" fillId="0" borderId="4" xfId="0" applyNumberFormat="1" applyBorder="1"/>
    <xf numFmtId="164" fontId="0" fillId="0" borderId="5" xfId="0" applyNumberFormat="1" applyBorder="1"/>
    <xf numFmtId="164" fontId="0" fillId="2" borderId="6" xfId="0" applyNumberFormat="1" applyFill="1" applyBorder="1"/>
    <xf numFmtId="164" fontId="0" fillId="2" borderId="3" xfId="0" applyNumberFormat="1" applyFill="1" applyBorder="1"/>
    <xf numFmtId="164" fontId="0" fillId="2" borderId="5" xfId="0" applyNumberFormat="1" applyFill="1" applyBorder="1"/>
    <xf numFmtId="0" fontId="0" fillId="0" borderId="0" xfId="0" applyFill="1" applyBorder="1"/>
    <xf numFmtId="0" fontId="0" fillId="0" borderId="1" xfId="0" applyFill="1" applyBorder="1"/>
    <xf numFmtId="164" fontId="0" fillId="0" borderId="0" xfId="0" applyNumberFormat="1" applyFill="1"/>
    <xf numFmtId="14" fontId="0" fillId="0" borderId="2" xfId="0" applyNumberFormat="1" applyFill="1" applyBorder="1"/>
    <xf numFmtId="14" fontId="0" fillId="0" borderId="0" xfId="0" applyNumberFormat="1" applyFill="1" applyBorder="1"/>
    <xf numFmtId="0" fontId="2" fillId="0" borderId="0" xfId="0" applyFont="1" applyFill="1"/>
    <xf numFmtId="164" fontId="0" fillId="0" borderId="1" xfId="0" applyNumberFormat="1" applyFill="1" applyBorder="1"/>
    <xf numFmtId="0" fontId="0" fillId="0" borderId="7" xfId="0" applyFill="1" applyBorder="1"/>
    <xf numFmtId="164" fontId="0" fillId="0" borderId="4" xfId="0" applyNumberFormat="1" applyFill="1" applyBorder="1"/>
    <xf numFmtId="164" fontId="0" fillId="0" borderId="7" xfId="0" applyNumberFormat="1" applyFill="1" applyBorder="1"/>
    <xf numFmtId="164" fontId="0" fillId="0" borderId="3" xfId="0" applyNumberFormat="1" applyFill="1" applyBorder="1"/>
    <xf numFmtId="164" fontId="0" fillId="0" borderId="8" xfId="0" applyNumberFormat="1" applyFill="1" applyBorder="1"/>
    <xf numFmtId="0" fontId="0" fillId="0" borderId="8" xfId="0" applyFill="1" applyBorder="1"/>
    <xf numFmtId="164" fontId="0" fillId="0" borderId="0" xfId="0" applyNumberFormat="1" applyFill="1" applyBorder="1"/>
    <xf numFmtId="0" fontId="0" fillId="0" borderId="4" xfId="0" applyFill="1" applyBorder="1"/>
    <xf numFmtId="0" fontId="0" fillId="0" borderId="2" xfId="0" applyFill="1" applyBorder="1"/>
    <xf numFmtId="2" fontId="0" fillId="0" borderId="9" xfId="0" applyNumberFormat="1" applyFill="1" applyBorder="1"/>
    <xf numFmtId="164" fontId="0" fillId="0" borderId="2" xfId="0" applyNumberFormat="1" applyFill="1" applyBorder="1"/>
    <xf numFmtId="0" fontId="0" fillId="0" borderId="0" xfId="0" applyBorder="1" applyAlignment="1">
      <alignment vertical="top" wrapText="1"/>
    </xf>
    <xf numFmtId="0" fontId="8" fillId="0" borderId="7" xfId="0" applyFont="1" applyFill="1" applyBorder="1"/>
    <xf numFmtId="164" fontId="9" fillId="0" borderId="4" xfId="0" applyNumberFormat="1" applyFont="1" applyFill="1" applyBorder="1"/>
    <xf numFmtId="164" fontId="8" fillId="0" borderId="7" xfId="0" applyNumberFormat="1" applyFont="1" applyFill="1" applyBorder="1"/>
    <xf numFmtId="164" fontId="9" fillId="0" borderId="3" xfId="0" applyNumberFormat="1" applyFont="1" applyFill="1" applyBorder="1"/>
    <xf numFmtId="164" fontId="8" fillId="0" borderId="8" xfId="0" applyNumberFormat="1" applyFont="1" applyFill="1" applyBorder="1"/>
    <xf numFmtId="0" fontId="8" fillId="0" borderId="8" xfId="0" applyFont="1" applyFill="1" applyBorder="1"/>
    <xf numFmtId="164" fontId="10" fillId="0" borderId="0" xfId="0" applyNumberFormat="1" applyFont="1" applyFill="1"/>
    <xf numFmtId="2" fontId="1" fillId="0" borderId="9" xfId="0" applyNumberFormat="1" applyFont="1" applyFill="1" applyBorder="1"/>
    <xf numFmtId="0" fontId="0" fillId="0" borderId="1" xfId="0" applyBorder="1"/>
    <xf numFmtId="164" fontId="0" fillId="0" borderId="8" xfId="0" applyNumberFormat="1" applyBorder="1"/>
    <xf numFmtId="2" fontId="0" fillId="0" borderId="8" xfId="0" applyNumberFormat="1" applyBorder="1"/>
    <xf numFmtId="1" fontId="0" fillId="0" borderId="0" xfId="0" applyNumberFormat="1"/>
    <xf numFmtId="2" fontId="0" fillId="0" borderId="0" xfId="0" applyNumberFormat="1"/>
    <xf numFmtId="0" fontId="0" fillId="0" borderId="0" xfId="0" applyAlignment="1"/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3" borderId="21" xfId="0" applyFont="1" applyFill="1" applyBorder="1" applyAlignment="1">
      <alignment horizontal="left"/>
    </xf>
    <xf numFmtId="0" fontId="14" fillId="3" borderId="22" xfId="0" applyFont="1" applyFill="1" applyBorder="1" applyAlignment="1">
      <alignment horizontal="right"/>
    </xf>
    <xf numFmtId="0" fontId="14" fillId="3" borderId="20" xfId="0" applyFont="1" applyFill="1" applyBorder="1" applyAlignment="1">
      <alignment horizontal="right"/>
    </xf>
    <xf numFmtId="0" fontId="14" fillId="3" borderId="23" xfId="0" applyFont="1" applyFill="1" applyBorder="1" applyAlignment="1">
      <alignment horizontal="left"/>
    </xf>
    <xf numFmtId="0" fontId="14" fillId="3" borderId="24" xfId="0" applyFont="1" applyFill="1" applyBorder="1" applyAlignment="1">
      <alignment horizontal="right"/>
    </xf>
    <xf numFmtId="0" fontId="14" fillId="3" borderId="25" xfId="0" applyFont="1" applyFill="1" applyBorder="1" applyAlignment="1">
      <alignment horizontal="right"/>
    </xf>
    <xf numFmtId="0" fontId="14" fillId="3" borderId="23" xfId="0" applyFont="1" applyFill="1" applyBorder="1" applyAlignment="1">
      <alignment horizontal="left" vertical="top"/>
    </xf>
    <xf numFmtId="0" fontId="15" fillId="4" borderId="24" xfId="0" applyFont="1" applyFill="1" applyBorder="1" applyAlignment="1">
      <alignment horizontal="right" vertical="top"/>
    </xf>
    <xf numFmtId="0" fontId="15" fillId="4" borderId="25" xfId="0" applyFont="1" applyFill="1" applyBorder="1" applyAlignment="1">
      <alignment horizontal="right" vertical="top"/>
    </xf>
    <xf numFmtId="0" fontId="15" fillId="4" borderId="23" xfId="0" applyFont="1" applyFill="1" applyBorder="1" applyAlignment="1">
      <alignment horizontal="left" vertical="top"/>
    </xf>
    <xf numFmtId="0" fontId="14" fillId="3" borderId="26" xfId="0" applyFont="1" applyFill="1" applyBorder="1" applyAlignment="1">
      <alignment horizontal="left" vertical="top"/>
    </xf>
    <xf numFmtId="0" fontId="15" fillId="4" borderId="27" xfId="0" applyFont="1" applyFill="1" applyBorder="1" applyAlignment="1">
      <alignment horizontal="right" vertical="top"/>
    </xf>
    <xf numFmtId="0" fontId="15" fillId="4" borderId="17" xfId="0" applyFont="1" applyFill="1" applyBorder="1" applyAlignment="1">
      <alignment horizontal="right" vertical="top"/>
    </xf>
    <xf numFmtId="0" fontId="15" fillId="4" borderId="26" xfId="0" applyFont="1" applyFill="1" applyBorder="1" applyAlignment="1">
      <alignment horizontal="left" vertical="top"/>
    </xf>
    <xf numFmtId="0" fontId="14" fillId="3" borderId="21" xfId="0" applyFont="1" applyFill="1" applyBorder="1" applyAlignment="1">
      <alignment horizontal="right"/>
    </xf>
    <xf numFmtId="0" fontId="15" fillId="4" borderId="26" xfId="0" applyFont="1" applyFill="1" applyBorder="1" applyAlignment="1">
      <alignment horizontal="right" vertical="top"/>
    </xf>
    <xf numFmtId="0" fontId="0" fillId="0" borderId="0" xfId="0" applyAlignment="1">
      <alignment horizontal="center" vertical="center"/>
    </xf>
    <xf numFmtId="0" fontId="13" fillId="3" borderId="21" xfId="0" applyFont="1" applyFill="1" applyBorder="1" applyAlignment="1">
      <alignment horizontal="left"/>
    </xf>
    <xf numFmtId="0" fontId="13" fillId="3" borderId="22" xfId="0" applyFont="1" applyFill="1" applyBorder="1" applyAlignment="1">
      <alignment horizontal="right"/>
    </xf>
    <xf numFmtId="0" fontId="13" fillId="3" borderId="20" xfId="0" applyFont="1" applyFill="1" applyBorder="1" applyAlignment="1">
      <alignment horizontal="right"/>
    </xf>
    <xf numFmtId="0" fontId="13" fillId="3" borderId="23" xfId="0" applyFont="1" applyFill="1" applyBorder="1" applyAlignment="1">
      <alignment horizontal="left" vertical="top"/>
    </xf>
    <xf numFmtId="0" fontId="16" fillId="4" borderId="24" xfId="0" applyFont="1" applyFill="1" applyBorder="1" applyAlignment="1">
      <alignment horizontal="right" vertical="top"/>
    </xf>
    <xf numFmtId="0" fontId="16" fillId="4" borderId="25" xfId="0" applyFont="1" applyFill="1" applyBorder="1" applyAlignment="1">
      <alignment horizontal="right" vertical="top"/>
    </xf>
    <xf numFmtId="0" fontId="13" fillId="3" borderId="26" xfId="0" applyFont="1" applyFill="1" applyBorder="1" applyAlignment="1">
      <alignment horizontal="left" vertical="top"/>
    </xf>
    <xf numFmtId="0" fontId="16" fillId="4" borderId="27" xfId="0" applyFont="1" applyFill="1" applyBorder="1" applyAlignment="1">
      <alignment horizontal="right" vertical="top"/>
    </xf>
    <xf numFmtId="0" fontId="16" fillId="4" borderId="17" xfId="0" applyFont="1" applyFill="1" applyBorder="1" applyAlignment="1">
      <alignment horizontal="right" vertical="top"/>
    </xf>
    <xf numFmtId="0" fontId="16" fillId="0" borderId="0" xfId="0" applyFont="1" applyAlignment="1">
      <alignment horizontal="center" vertical="center"/>
    </xf>
    <xf numFmtId="0" fontId="13" fillId="3" borderId="10" xfId="0" applyFont="1" applyFill="1" applyBorder="1" applyAlignment="1"/>
    <xf numFmtId="0" fontId="13" fillId="3" borderId="11" xfId="0" applyFont="1" applyFill="1" applyBorder="1" applyAlignment="1"/>
    <xf numFmtId="0" fontId="13" fillId="3" borderId="12" xfId="0" applyFont="1" applyFill="1" applyBorder="1" applyAlignment="1"/>
    <xf numFmtId="0" fontId="13" fillId="3" borderId="13" xfId="0" applyFont="1" applyFill="1" applyBorder="1" applyAlignment="1"/>
    <xf numFmtId="0" fontId="13" fillId="3" borderId="0" xfId="0" applyFont="1" applyFill="1" applyBorder="1" applyAlignment="1"/>
    <xf numFmtId="0" fontId="13" fillId="3" borderId="14" xfId="0" applyFont="1" applyFill="1" applyBorder="1" applyAlignment="1"/>
    <xf numFmtId="0" fontId="13" fillId="3" borderId="29" xfId="0" applyFont="1" applyFill="1" applyBorder="1" applyAlignment="1"/>
    <xf numFmtId="0" fontId="13" fillId="3" borderId="30" xfId="0" applyFont="1" applyFill="1" applyBorder="1" applyAlignment="1"/>
    <xf numFmtId="0" fontId="13" fillId="3" borderId="25" xfId="0" applyFont="1" applyFill="1" applyBorder="1" applyAlignment="1"/>
    <xf numFmtId="0" fontId="13" fillId="3" borderId="23" xfId="0" applyFont="1" applyFill="1" applyBorder="1" applyAlignment="1">
      <alignment horizontal="left"/>
    </xf>
    <xf numFmtId="0" fontId="13" fillId="3" borderId="24" xfId="0" applyFont="1" applyFill="1" applyBorder="1" applyAlignment="1">
      <alignment horizontal="right"/>
    </xf>
    <xf numFmtId="0" fontId="13" fillId="3" borderId="25" xfId="0" applyFont="1" applyFill="1" applyBorder="1" applyAlignment="1">
      <alignment horizontal="right"/>
    </xf>
    <xf numFmtId="0" fontId="16" fillId="2" borderId="24" xfId="0" applyFont="1" applyFill="1" applyBorder="1" applyAlignment="1">
      <alignment horizontal="right" vertical="top"/>
    </xf>
    <xf numFmtId="0" fontId="16" fillId="2" borderId="27" xfId="0" applyFont="1" applyFill="1" applyBorder="1" applyAlignment="1">
      <alignment horizontal="right" vertical="top"/>
    </xf>
    <xf numFmtId="0" fontId="14" fillId="3" borderId="21" xfId="0" applyFont="1" applyFill="1" applyBorder="1" applyAlignment="1">
      <alignment horizontal="left" wrapText="1"/>
    </xf>
    <xf numFmtId="0" fontId="14" fillId="3" borderId="22" xfId="0" applyFont="1" applyFill="1" applyBorder="1" applyAlignment="1">
      <alignment horizontal="right" wrapText="1"/>
    </xf>
    <xf numFmtId="0" fontId="14" fillId="3" borderId="22" xfId="0" applyFont="1" applyFill="1" applyBorder="1" applyAlignment="1">
      <alignment horizontal="left" wrapText="1"/>
    </xf>
    <xf numFmtId="0" fontId="14" fillId="3" borderId="20" xfId="0" applyFont="1" applyFill="1" applyBorder="1" applyAlignment="1">
      <alignment horizontal="right" wrapText="1"/>
    </xf>
    <xf numFmtId="0" fontId="15" fillId="4" borderId="24" xfId="0" applyFont="1" applyFill="1" applyBorder="1" applyAlignment="1">
      <alignment horizontal="left" vertical="top" wrapText="1"/>
    </xf>
    <xf numFmtId="0" fontId="15" fillId="4" borderId="24" xfId="0" applyFont="1" applyFill="1" applyBorder="1" applyAlignment="1">
      <alignment horizontal="right" vertical="top" wrapText="1"/>
    </xf>
    <xf numFmtId="0" fontId="15" fillId="4" borderId="25" xfId="0" applyFont="1" applyFill="1" applyBorder="1" applyAlignment="1">
      <alignment horizontal="right" vertical="top" wrapText="1"/>
    </xf>
    <xf numFmtId="0" fontId="14" fillId="3" borderId="33" xfId="0" applyFont="1" applyFill="1" applyBorder="1" applyAlignment="1">
      <alignment horizontal="right"/>
    </xf>
    <xf numFmtId="0" fontId="14" fillId="3" borderId="14" xfId="0" applyFont="1" applyFill="1" applyBorder="1" applyAlignment="1">
      <alignment horizontal="right"/>
    </xf>
    <xf numFmtId="0" fontId="15" fillId="4" borderId="27" xfId="0" applyFont="1" applyFill="1" applyBorder="1" applyAlignment="1">
      <alignment horizontal="left" vertical="top" wrapText="1"/>
    </xf>
    <xf numFmtId="0" fontId="15" fillId="4" borderId="27" xfId="0" applyFont="1" applyFill="1" applyBorder="1" applyAlignment="1">
      <alignment horizontal="right" vertical="top" wrapText="1"/>
    </xf>
    <xf numFmtId="0" fontId="15" fillId="4" borderId="17" xfId="0" applyFont="1" applyFill="1" applyBorder="1" applyAlignment="1">
      <alignment horizontal="right" vertical="top" wrapText="1"/>
    </xf>
    <xf numFmtId="0" fontId="15" fillId="2" borderId="17" xfId="0" applyFont="1" applyFill="1" applyBorder="1" applyAlignment="1">
      <alignment horizontal="right" vertical="top"/>
    </xf>
    <xf numFmtId="0" fontId="0" fillId="0" borderId="0" xfId="0" applyAlignment="1">
      <alignment horizontal="right"/>
    </xf>
    <xf numFmtId="0" fontId="2" fillId="0" borderId="0" xfId="0" applyFont="1" applyAlignment="1">
      <alignment horizontal="left"/>
    </xf>
    <xf numFmtId="14" fontId="0" fillId="0" borderId="2" xfId="0" applyNumberFormat="1" applyBorder="1" applyAlignment="1">
      <alignment horizontal="left"/>
    </xf>
    <xf numFmtId="164" fontId="0" fillId="0" borderId="2" xfId="0" applyNumberFormat="1" applyBorder="1" applyAlignment="1">
      <alignment horizontal="left"/>
    </xf>
    <xf numFmtId="0" fontId="0" fillId="0" borderId="0" xfId="0" applyAlignment="1">
      <alignment horizontal="left"/>
    </xf>
    <xf numFmtId="164" fontId="0" fillId="0" borderId="0" xfId="0" applyNumberFormat="1" applyBorder="1" applyAlignment="1">
      <alignment horizontal="left"/>
    </xf>
    <xf numFmtId="0" fontId="0" fillId="0" borderId="0" xfId="0" applyBorder="1" applyAlignment="1">
      <alignment horizontal="left"/>
    </xf>
    <xf numFmtId="164" fontId="0" fillId="0" borderId="0" xfId="0" applyNumberFormat="1" applyAlignment="1">
      <alignment horizontal="left"/>
    </xf>
    <xf numFmtId="0" fontId="2" fillId="0" borderId="10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 vertical="top" wrapText="1"/>
    </xf>
    <xf numFmtId="0" fontId="14" fillId="3" borderId="18" xfId="0" applyFont="1" applyFill="1" applyBorder="1" applyAlignment="1">
      <alignment horizontal="center"/>
    </xf>
    <xf numFmtId="0" fontId="14" fillId="3" borderId="19" xfId="0" applyFont="1" applyFill="1" applyBorder="1" applyAlignment="1">
      <alignment horizontal="center"/>
    </xf>
    <xf numFmtId="0" fontId="14" fillId="3" borderId="20" xfId="0" applyFont="1" applyFill="1" applyBorder="1" applyAlignment="1">
      <alignment horizontal="center"/>
    </xf>
    <xf numFmtId="0" fontId="13" fillId="0" borderId="28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11" fillId="0" borderId="0" xfId="0" applyFont="1" applyAlignment="1">
      <alignment horizontal="center" vertical="center" wrapText="1"/>
    </xf>
    <xf numFmtId="0" fontId="14" fillId="3" borderId="29" xfId="0" applyFont="1" applyFill="1" applyBorder="1" applyAlignment="1">
      <alignment horizontal="center"/>
    </xf>
    <xf numFmtId="0" fontId="14" fillId="3" borderId="30" xfId="0" applyFont="1" applyFill="1" applyBorder="1" applyAlignment="1">
      <alignment horizontal="center"/>
    </xf>
    <xf numFmtId="0" fontId="14" fillId="3" borderId="25" xfId="0" applyFont="1" applyFill="1" applyBorder="1" applyAlignment="1">
      <alignment horizont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4" fillId="3" borderId="10" xfId="0" applyFont="1" applyFill="1" applyBorder="1" applyAlignment="1">
      <alignment horizontal="center"/>
    </xf>
    <xf numFmtId="0" fontId="14" fillId="3" borderId="11" xfId="0" applyFont="1" applyFill="1" applyBorder="1" applyAlignment="1">
      <alignment horizontal="center"/>
    </xf>
    <xf numFmtId="0" fontId="14" fillId="3" borderId="12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5" fillId="4" borderId="31" xfId="0" applyFont="1" applyFill="1" applyBorder="1" applyAlignment="1">
      <alignment horizontal="left" vertical="top"/>
    </xf>
    <xf numFmtId="0" fontId="15" fillId="4" borderId="23" xfId="0" applyFont="1" applyFill="1" applyBorder="1" applyAlignment="1">
      <alignment horizontal="left" vertical="top"/>
    </xf>
    <xf numFmtId="0" fontId="15" fillId="4" borderId="32" xfId="0" applyFont="1" applyFill="1" applyBorder="1" applyAlignment="1">
      <alignment horizontal="right" vertical="top"/>
    </xf>
    <xf numFmtId="0" fontId="15" fillId="4" borderId="34" xfId="0" applyFont="1" applyFill="1" applyBorder="1" applyAlignment="1">
      <alignment horizontal="right" vertical="top"/>
    </xf>
    <xf numFmtId="0" fontId="15" fillId="4" borderId="26" xfId="0" applyFont="1" applyFill="1" applyBorder="1" applyAlignment="1">
      <alignment horizontal="left" vertical="top"/>
    </xf>
    <xf numFmtId="0" fontId="15" fillId="4" borderId="38" xfId="0" applyFont="1" applyFill="1" applyBorder="1" applyAlignment="1">
      <alignment horizontal="right" vertical="top"/>
    </xf>
    <xf numFmtId="0" fontId="13" fillId="3" borderId="35" xfId="0" applyFont="1" applyFill="1" applyBorder="1" applyAlignment="1">
      <alignment horizontal="center"/>
    </xf>
    <xf numFmtId="0" fontId="13" fillId="3" borderId="36" xfId="0" applyFont="1" applyFill="1" applyBorder="1" applyAlignment="1">
      <alignment horizontal="center"/>
    </xf>
    <xf numFmtId="0" fontId="13" fillId="3" borderId="37" xfId="0" applyFont="1" applyFill="1" applyBorder="1" applyAlignment="1">
      <alignment horizontal="center"/>
    </xf>
    <xf numFmtId="0" fontId="14" fillId="3" borderId="31" xfId="0" applyFont="1" applyFill="1" applyBorder="1" applyAlignment="1">
      <alignment horizontal="left"/>
    </xf>
    <xf numFmtId="0" fontId="14" fillId="3" borderId="23" xfId="0" applyFont="1" applyFill="1" applyBorder="1" applyAlignment="1">
      <alignment horizontal="left"/>
    </xf>
    <xf numFmtId="0" fontId="14" fillId="3" borderId="32" xfId="0" applyFont="1" applyFill="1" applyBorder="1" applyAlignment="1">
      <alignment horizontal="right"/>
    </xf>
    <xf numFmtId="0" fontId="14" fillId="3" borderId="34" xfId="0" applyFont="1" applyFill="1" applyBorder="1" applyAlignment="1">
      <alignment horizontal="right"/>
    </xf>
    <xf numFmtId="0" fontId="13" fillId="3" borderId="10" xfId="0" applyFont="1" applyFill="1" applyBorder="1" applyAlignment="1">
      <alignment horizontal="center"/>
    </xf>
    <xf numFmtId="0" fontId="13" fillId="3" borderId="12" xfId="0" applyFont="1" applyFill="1" applyBorder="1" applyAlignment="1">
      <alignment horizontal="center"/>
    </xf>
    <xf numFmtId="0" fontId="13" fillId="3" borderId="39" xfId="0" applyFont="1" applyFill="1" applyBorder="1" applyAlignment="1">
      <alignment horizontal="center"/>
    </xf>
    <xf numFmtId="0" fontId="13" fillId="3" borderId="40" xfId="0" applyFont="1" applyFill="1" applyBorder="1" applyAlignment="1">
      <alignment horizontal="center"/>
    </xf>
    <xf numFmtId="0" fontId="13" fillId="3" borderId="13" xfId="0" applyFont="1" applyFill="1" applyBorder="1" applyAlignment="1">
      <alignment horizontal="center"/>
    </xf>
    <xf numFmtId="0" fontId="13" fillId="3" borderId="14" xfId="0" applyFont="1" applyFill="1" applyBorder="1" applyAlignment="1">
      <alignment horizontal="center"/>
    </xf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14" fillId="3" borderId="41" xfId="0" applyFont="1" applyFill="1" applyBorder="1" applyAlignment="1">
      <alignment horizontal="center"/>
    </xf>
    <xf numFmtId="0" fontId="14" fillId="3" borderId="4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MG Developmental Scores Intrastrain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6413030402449694"/>
          <c:y val="0.23590838628874128"/>
          <c:w val="0.63139895013123359"/>
          <c:h val="0.60741341491374856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[1]Graph!$F$3</c:f>
              <c:strCache>
                <c:ptCount val="1"/>
                <c:pt idx="0">
                  <c:v>Crl:LE</c:v>
                </c:pt>
              </c:strCache>
            </c:strRef>
          </c:tx>
          <c:spPr>
            <a:solidFill>
              <a:schemeClr val="tx1"/>
            </a:solidFill>
          </c:spPr>
          <c:invertIfNegative val="0"/>
          <c:errBars>
            <c:errBarType val="both"/>
            <c:errValType val="cust"/>
            <c:noEndCap val="0"/>
            <c:plus>
              <c:numRef>
                <c:f>[1]Graph!$F$7:$F$9</c:f>
                <c:numCache>
                  <c:formatCode>General</c:formatCode>
                  <c:ptCount val="3"/>
                  <c:pt idx="0">
                    <c:v>0.17</c:v>
                  </c:pt>
                  <c:pt idx="1">
                    <c:v>0.17</c:v>
                  </c:pt>
                  <c:pt idx="2">
                    <c:v>0.27</c:v>
                  </c:pt>
                </c:numCache>
              </c:numRef>
            </c:plus>
            <c:minus>
              <c:numRef>
                <c:f>[1]Graph!$F$7:$F$9</c:f>
                <c:numCache>
                  <c:formatCode>General</c:formatCode>
                  <c:ptCount val="3"/>
                  <c:pt idx="0">
                    <c:v>0.17</c:v>
                  </c:pt>
                  <c:pt idx="1">
                    <c:v>0.17</c:v>
                  </c:pt>
                  <c:pt idx="2">
                    <c:v>0.27</c:v>
                  </c:pt>
                </c:numCache>
              </c:numRef>
            </c:minus>
          </c:errBars>
          <c:cat>
            <c:strRef>
              <c:f>[1]Graph!$C$4:$C$6</c:f>
              <c:strCache>
                <c:ptCount val="3"/>
                <c:pt idx="0">
                  <c:v>PND25</c:v>
                </c:pt>
                <c:pt idx="1">
                  <c:v>PND33</c:v>
                </c:pt>
                <c:pt idx="2">
                  <c:v>PND45</c:v>
                </c:pt>
              </c:strCache>
            </c:strRef>
          </c:cat>
          <c:val>
            <c:numRef>
              <c:f>[1]Graph!$F$4:$F$6</c:f>
              <c:numCache>
                <c:formatCode>General</c:formatCode>
                <c:ptCount val="3"/>
                <c:pt idx="0">
                  <c:v>2.4500000000000002</c:v>
                </c:pt>
                <c:pt idx="1">
                  <c:v>2.41</c:v>
                </c:pt>
                <c:pt idx="2">
                  <c:v>2.58</c:v>
                </c:pt>
              </c:numCache>
            </c:numRef>
          </c:val>
        </c:ser>
        <c:ser>
          <c:idx val="1"/>
          <c:order val="1"/>
          <c:tx>
            <c:strRef>
              <c:f>[1]Graph!$E$3</c:f>
              <c:strCache>
                <c:ptCount val="1"/>
                <c:pt idx="0">
                  <c:v>Crl:SD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</c:spPr>
          <c:invertIfNegative val="0"/>
          <c:errBars>
            <c:errBarType val="both"/>
            <c:errValType val="cust"/>
            <c:noEndCap val="0"/>
            <c:plus>
              <c:numRef>
                <c:f>[1]Graph!$E$7:$E$9</c:f>
                <c:numCache>
                  <c:formatCode>General</c:formatCode>
                  <c:ptCount val="3"/>
                  <c:pt idx="0">
                    <c:v>0.15</c:v>
                  </c:pt>
                  <c:pt idx="1">
                    <c:v>0.17</c:v>
                  </c:pt>
                  <c:pt idx="2">
                    <c:v>0.19</c:v>
                  </c:pt>
                </c:numCache>
              </c:numRef>
            </c:plus>
            <c:minus>
              <c:numRef>
                <c:f>[1]Graph!$E$7:$E$9</c:f>
                <c:numCache>
                  <c:formatCode>General</c:formatCode>
                  <c:ptCount val="3"/>
                  <c:pt idx="0">
                    <c:v>0.15</c:v>
                  </c:pt>
                  <c:pt idx="1">
                    <c:v>0.17</c:v>
                  </c:pt>
                  <c:pt idx="2">
                    <c:v>0.19</c:v>
                  </c:pt>
                </c:numCache>
              </c:numRef>
            </c:minus>
          </c:errBars>
          <c:cat>
            <c:strRef>
              <c:f>[1]Graph!$C$4:$C$6</c:f>
              <c:strCache>
                <c:ptCount val="3"/>
                <c:pt idx="0">
                  <c:v>PND25</c:v>
                </c:pt>
                <c:pt idx="1">
                  <c:v>PND33</c:v>
                </c:pt>
                <c:pt idx="2">
                  <c:v>PND45</c:v>
                </c:pt>
              </c:strCache>
            </c:strRef>
          </c:cat>
          <c:val>
            <c:numRef>
              <c:f>[1]Graph!$E$4:$E$6</c:f>
              <c:numCache>
                <c:formatCode>General</c:formatCode>
                <c:ptCount val="3"/>
                <c:pt idx="0">
                  <c:v>2.64</c:v>
                </c:pt>
                <c:pt idx="1">
                  <c:v>2.64</c:v>
                </c:pt>
                <c:pt idx="2">
                  <c:v>2.38</c:v>
                </c:pt>
              </c:numCache>
            </c:numRef>
          </c:val>
        </c:ser>
        <c:ser>
          <c:idx val="0"/>
          <c:order val="2"/>
          <c:tx>
            <c:strRef>
              <c:f>[1]Graph!$D$3</c:f>
              <c:strCache>
                <c:ptCount val="1"/>
                <c:pt idx="0">
                  <c:v>Hsd:SD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errBars>
            <c:errBarType val="both"/>
            <c:errValType val="cust"/>
            <c:noEndCap val="0"/>
            <c:plus>
              <c:numRef>
                <c:f>[1]Graph!$D$7:$D$9</c:f>
                <c:numCache>
                  <c:formatCode>General</c:formatCode>
                  <c:ptCount val="3"/>
                  <c:pt idx="0">
                    <c:v>0.17</c:v>
                  </c:pt>
                  <c:pt idx="1">
                    <c:v>0.18</c:v>
                  </c:pt>
                  <c:pt idx="2">
                    <c:v>0.22</c:v>
                  </c:pt>
                </c:numCache>
              </c:numRef>
            </c:plus>
            <c:minus>
              <c:numRef>
                <c:f>[1]Graph!$D$7:$D$9</c:f>
                <c:numCache>
                  <c:formatCode>General</c:formatCode>
                  <c:ptCount val="3"/>
                  <c:pt idx="0">
                    <c:v>0.17</c:v>
                  </c:pt>
                  <c:pt idx="1">
                    <c:v>0.18</c:v>
                  </c:pt>
                  <c:pt idx="2">
                    <c:v>0.22</c:v>
                  </c:pt>
                </c:numCache>
              </c:numRef>
            </c:minus>
          </c:errBars>
          <c:cat>
            <c:strRef>
              <c:f>[1]Graph!$C$4:$C$6</c:f>
              <c:strCache>
                <c:ptCount val="3"/>
                <c:pt idx="0">
                  <c:v>PND25</c:v>
                </c:pt>
                <c:pt idx="1">
                  <c:v>PND33</c:v>
                </c:pt>
                <c:pt idx="2">
                  <c:v>PND45</c:v>
                </c:pt>
              </c:strCache>
            </c:strRef>
          </c:cat>
          <c:val>
            <c:numRef>
              <c:f>[1]Graph!$D$4:$D$6</c:f>
              <c:numCache>
                <c:formatCode>General</c:formatCode>
                <c:ptCount val="3"/>
                <c:pt idx="0">
                  <c:v>2.5099999999999998</c:v>
                </c:pt>
                <c:pt idx="1">
                  <c:v>2.44</c:v>
                </c:pt>
                <c:pt idx="2">
                  <c:v>2.6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2213888"/>
        <c:axId val="162215424"/>
      </c:barChart>
      <c:catAx>
        <c:axId val="162213888"/>
        <c:scaling>
          <c:orientation val="minMax"/>
        </c:scaling>
        <c:delete val="0"/>
        <c:axPos val="b"/>
        <c:majorTickMark val="none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162215424"/>
        <c:crosses val="autoZero"/>
        <c:auto val="1"/>
        <c:lblAlgn val="ctr"/>
        <c:lblOffset val="100"/>
        <c:noMultiLvlLbl val="0"/>
      </c:catAx>
      <c:valAx>
        <c:axId val="162215424"/>
        <c:scaling>
          <c:orientation val="minMax"/>
          <c:max val="4"/>
          <c:min val="1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Developmental Score</a:t>
                </a:r>
              </a:p>
            </c:rich>
          </c:tx>
          <c:layout>
            <c:manualLayout>
              <c:xMode val="edge"/>
              <c:yMode val="edge"/>
              <c:x val="1.6794619422572179E-2"/>
              <c:y val="0.33356329155074649"/>
            </c:manualLayout>
          </c:layout>
          <c:overlay val="0"/>
        </c:title>
        <c:numFmt formatCode="#,##0.0" sourceLinked="0"/>
        <c:majorTickMark val="none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162213888"/>
        <c:crosses val="autoZero"/>
        <c:crossBetween val="between"/>
        <c:majorUnit val="0.5"/>
      </c:valAx>
    </c:plotArea>
    <c:legend>
      <c:legendPos val="r"/>
      <c:overlay val="0"/>
      <c:txPr>
        <a:bodyPr/>
        <a:lstStyle/>
        <a:p>
          <a:pPr>
            <a:defRPr sz="900" b="1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MG Developmental Scores Interstrain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6135252624671917"/>
          <c:y val="0.23560121391076116"/>
          <c:w val="0.63417672790901136"/>
          <c:h val="0.6339662620297462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[1]Graph!$F$12</c:f>
              <c:strCache>
                <c:ptCount val="1"/>
                <c:pt idx="0">
                  <c:v>Crl:LE</c:v>
                </c:pt>
              </c:strCache>
            </c:strRef>
          </c:tx>
          <c:spPr>
            <a:solidFill>
              <a:schemeClr val="tx1"/>
            </a:solidFill>
          </c:spPr>
          <c:invertIfNegative val="0"/>
          <c:errBars>
            <c:errBarType val="both"/>
            <c:errValType val="cust"/>
            <c:noEndCap val="0"/>
            <c:plus>
              <c:numRef>
                <c:f>[1]Graph!$F$16:$F$18</c:f>
                <c:numCache>
                  <c:formatCode>General</c:formatCode>
                  <c:ptCount val="3"/>
                  <c:pt idx="0">
                    <c:v>0.17</c:v>
                  </c:pt>
                  <c:pt idx="1">
                    <c:v>0.17</c:v>
                  </c:pt>
                  <c:pt idx="2">
                    <c:v>0.27</c:v>
                  </c:pt>
                </c:numCache>
              </c:numRef>
            </c:plus>
            <c:minus>
              <c:numRef>
                <c:f>[1]Graph!$F$16:$F$18</c:f>
                <c:numCache>
                  <c:formatCode>General</c:formatCode>
                  <c:ptCount val="3"/>
                  <c:pt idx="0">
                    <c:v>0.17</c:v>
                  </c:pt>
                  <c:pt idx="1">
                    <c:v>0.17</c:v>
                  </c:pt>
                  <c:pt idx="2">
                    <c:v>0.27</c:v>
                  </c:pt>
                </c:numCache>
              </c:numRef>
            </c:minus>
          </c:errBars>
          <c:cat>
            <c:strRef>
              <c:f>[1]Graph!$C$13:$C$15</c:f>
              <c:strCache>
                <c:ptCount val="3"/>
                <c:pt idx="0">
                  <c:v>PND25</c:v>
                </c:pt>
                <c:pt idx="1">
                  <c:v>PND33</c:v>
                </c:pt>
                <c:pt idx="2">
                  <c:v>PND45</c:v>
                </c:pt>
              </c:strCache>
            </c:strRef>
          </c:cat>
          <c:val>
            <c:numRef>
              <c:f>[1]Graph!$F$13:$F$15</c:f>
              <c:numCache>
                <c:formatCode>General</c:formatCode>
                <c:ptCount val="3"/>
                <c:pt idx="0">
                  <c:v>0.62</c:v>
                </c:pt>
                <c:pt idx="1">
                  <c:v>1.08</c:v>
                </c:pt>
                <c:pt idx="2">
                  <c:v>1.8</c:v>
                </c:pt>
              </c:numCache>
            </c:numRef>
          </c:val>
        </c:ser>
        <c:ser>
          <c:idx val="1"/>
          <c:order val="1"/>
          <c:tx>
            <c:strRef>
              <c:f>[1]Graph!$E$12</c:f>
              <c:strCache>
                <c:ptCount val="1"/>
                <c:pt idx="0">
                  <c:v>Crl:SD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</c:spPr>
          <c:invertIfNegative val="0"/>
          <c:errBars>
            <c:errBarType val="both"/>
            <c:errValType val="cust"/>
            <c:noEndCap val="0"/>
            <c:plus>
              <c:numRef>
                <c:f>[1]Graph!$E$16:$E$18</c:f>
                <c:numCache>
                  <c:formatCode>General</c:formatCode>
                  <c:ptCount val="3"/>
                  <c:pt idx="0">
                    <c:v>0.15</c:v>
                  </c:pt>
                  <c:pt idx="1">
                    <c:v>0.17</c:v>
                  </c:pt>
                  <c:pt idx="2">
                    <c:v>0.2</c:v>
                  </c:pt>
                </c:numCache>
              </c:numRef>
            </c:plus>
            <c:minus>
              <c:numRef>
                <c:f>[1]Graph!$E$16:$E$18</c:f>
                <c:numCache>
                  <c:formatCode>General</c:formatCode>
                  <c:ptCount val="3"/>
                  <c:pt idx="0">
                    <c:v>0.15</c:v>
                  </c:pt>
                  <c:pt idx="1">
                    <c:v>0.17</c:v>
                  </c:pt>
                  <c:pt idx="2">
                    <c:v>0.2</c:v>
                  </c:pt>
                </c:numCache>
              </c:numRef>
            </c:minus>
          </c:errBars>
          <c:cat>
            <c:strRef>
              <c:f>[1]Graph!$C$13:$C$15</c:f>
              <c:strCache>
                <c:ptCount val="3"/>
                <c:pt idx="0">
                  <c:v>PND25</c:v>
                </c:pt>
                <c:pt idx="1">
                  <c:v>PND33</c:v>
                </c:pt>
                <c:pt idx="2">
                  <c:v>PND45</c:v>
                </c:pt>
              </c:strCache>
            </c:strRef>
          </c:cat>
          <c:val>
            <c:numRef>
              <c:f>[1]Graph!$E$13:$E$15</c:f>
              <c:numCache>
                <c:formatCode>General</c:formatCode>
                <c:ptCount val="3"/>
                <c:pt idx="0">
                  <c:v>1.46</c:v>
                </c:pt>
                <c:pt idx="1">
                  <c:v>1.74</c:v>
                </c:pt>
                <c:pt idx="2">
                  <c:v>2.23</c:v>
                </c:pt>
              </c:numCache>
            </c:numRef>
          </c:val>
        </c:ser>
        <c:ser>
          <c:idx val="2"/>
          <c:order val="2"/>
          <c:tx>
            <c:strRef>
              <c:f>[1]Graph!$D$12</c:f>
              <c:strCache>
                <c:ptCount val="1"/>
                <c:pt idx="0">
                  <c:v>Hsd:SD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errBars>
            <c:errBarType val="both"/>
            <c:errValType val="cust"/>
            <c:noEndCap val="0"/>
            <c:plus>
              <c:numRef>
                <c:f>[1]Graph!$D$16:$D$18</c:f>
                <c:numCache>
                  <c:formatCode>General</c:formatCode>
                  <c:ptCount val="3"/>
                  <c:pt idx="0">
                    <c:v>0.17</c:v>
                  </c:pt>
                  <c:pt idx="1">
                    <c:v>0.18</c:v>
                  </c:pt>
                  <c:pt idx="2">
                    <c:v>0.22</c:v>
                  </c:pt>
                </c:numCache>
              </c:numRef>
            </c:plus>
            <c:minus>
              <c:numRef>
                <c:f>[1]Graph!$D$16:$D$18</c:f>
                <c:numCache>
                  <c:formatCode>General</c:formatCode>
                  <c:ptCount val="3"/>
                  <c:pt idx="0">
                    <c:v>0.17</c:v>
                  </c:pt>
                  <c:pt idx="1">
                    <c:v>0.18</c:v>
                  </c:pt>
                  <c:pt idx="2">
                    <c:v>0.22</c:v>
                  </c:pt>
                </c:numCache>
              </c:numRef>
            </c:minus>
          </c:errBars>
          <c:cat>
            <c:strRef>
              <c:f>[1]Graph!$C$13:$C$15</c:f>
              <c:strCache>
                <c:ptCount val="3"/>
                <c:pt idx="0">
                  <c:v>PND25</c:v>
                </c:pt>
                <c:pt idx="1">
                  <c:v>PND33</c:v>
                </c:pt>
                <c:pt idx="2">
                  <c:v>PND45</c:v>
                </c:pt>
              </c:strCache>
            </c:strRef>
          </c:cat>
          <c:val>
            <c:numRef>
              <c:f>[1]Graph!$D$13:$D$15</c:f>
              <c:numCache>
                <c:formatCode>General</c:formatCode>
                <c:ptCount val="3"/>
                <c:pt idx="0">
                  <c:v>2.56</c:v>
                </c:pt>
                <c:pt idx="1">
                  <c:v>2.62</c:v>
                </c:pt>
                <c:pt idx="2">
                  <c:v>2.78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2218752"/>
        <c:axId val="162220288"/>
      </c:barChart>
      <c:catAx>
        <c:axId val="162218752"/>
        <c:scaling>
          <c:orientation val="minMax"/>
        </c:scaling>
        <c:delete val="0"/>
        <c:axPos val="b"/>
        <c:majorTickMark val="none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162220288"/>
        <c:crosses val="autoZero"/>
        <c:auto val="1"/>
        <c:lblAlgn val="ctr"/>
        <c:lblOffset val="100"/>
        <c:noMultiLvlLbl val="0"/>
      </c:catAx>
      <c:valAx>
        <c:axId val="162220288"/>
        <c:scaling>
          <c:orientation val="minMax"/>
          <c:max val="4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Developmental Score</a:t>
                </a:r>
              </a:p>
            </c:rich>
          </c:tx>
          <c:layout>
            <c:manualLayout>
              <c:xMode val="edge"/>
              <c:yMode val="edge"/>
              <c:x val="1.4016841644794401E-2"/>
              <c:y val="0.34680083934820649"/>
            </c:manualLayout>
          </c:layout>
          <c:overlay val="0"/>
        </c:title>
        <c:numFmt formatCode="#,##0.0" sourceLinked="0"/>
        <c:majorTickMark val="none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162218752"/>
        <c:crosses val="autoZero"/>
        <c:crossBetween val="between"/>
        <c:majorUnit val="0.5"/>
      </c:valAx>
    </c:plotArea>
    <c:legend>
      <c:legendPos val="r"/>
      <c:overlay val="0"/>
      <c:txPr>
        <a:bodyPr/>
        <a:lstStyle/>
        <a:p>
          <a:pPr>
            <a:defRPr sz="900" b="1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7620</xdr:colOff>
      <xdr:row>0</xdr:row>
      <xdr:rowOff>179070</xdr:rowOff>
    </xdr:from>
    <xdr:to>
      <xdr:col>12</xdr:col>
      <xdr:colOff>15240</xdr:colOff>
      <xdr:row>32</xdr:row>
      <xdr:rowOff>160020</xdr:rowOff>
    </xdr:to>
    <xdr:grpSp>
      <xdr:nvGrpSpPr>
        <xdr:cNvPr id="2" name="Group 1"/>
        <xdr:cNvGrpSpPr/>
      </xdr:nvGrpSpPr>
      <xdr:grpSpPr>
        <a:xfrm>
          <a:off x="3654334" y="179070"/>
          <a:ext cx="3654335" cy="5786664"/>
          <a:chOff x="4884420" y="361950"/>
          <a:chExt cx="3665220" cy="5833110"/>
        </a:xfrm>
      </xdr:grpSpPr>
      <xdr:graphicFrame macro="">
        <xdr:nvGraphicFramePr>
          <xdr:cNvPr id="3" name="Chart 2"/>
          <xdr:cNvGraphicFramePr>
            <a:graphicFrameLocks/>
          </xdr:cNvGraphicFramePr>
        </xdr:nvGraphicFramePr>
        <xdr:xfrm>
          <a:off x="4892040" y="361950"/>
          <a:ext cx="3657600" cy="292227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grpSp>
        <xdr:nvGrpSpPr>
          <xdr:cNvPr id="4" name="Group 3"/>
          <xdr:cNvGrpSpPr/>
        </xdr:nvGrpSpPr>
        <xdr:grpSpPr>
          <a:xfrm>
            <a:off x="4884420" y="3268980"/>
            <a:ext cx="3657600" cy="2926080"/>
            <a:chOff x="4876800" y="3474720"/>
            <a:chExt cx="3200400" cy="2926080"/>
          </a:xfrm>
        </xdr:grpSpPr>
        <xdr:graphicFrame macro="">
          <xdr:nvGraphicFramePr>
            <xdr:cNvPr id="5" name="Chart 4"/>
            <xdr:cNvGraphicFramePr>
              <a:graphicFrameLocks/>
            </xdr:cNvGraphicFramePr>
          </xdr:nvGraphicFramePr>
          <xdr:xfrm>
            <a:off x="4876800" y="3474720"/>
            <a:ext cx="3200400" cy="2926080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2"/>
            </a:graphicData>
          </a:graphic>
        </xdr:graphicFrame>
        <xdr:sp macro="" textlink="">
          <xdr:nvSpPr>
            <xdr:cNvPr id="6" name="TextBox 5"/>
            <xdr:cNvSpPr txBox="1"/>
          </xdr:nvSpPr>
          <xdr:spPr>
            <a:xfrm>
              <a:off x="5747196" y="4396740"/>
              <a:ext cx="276414" cy="22860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000" b="1"/>
                <a:t>ab</a:t>
              </a:r>
            </a:p>
          </xdr:txBody>
        </xdr:sp>
        <xdr:sp macro="" textlink="">
          <xdr:nvSpPr>
            <xdr:cNvPr id="7" name="TextBox 6"/>
            <xdr:cNvSpPr txBox="1"/>
          </xdr:nvSpPr>
          <xdr:spPr>
            <a:xfrm>
              <a:off x="5610606" y="4853940"/>
              <a:ext cx="210312" cy="22860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000" b="1"/>
                <a:t>d</a:t>
              </a:r>
            </a:p>
          </xdr:txBody>
        </xdr:sp>
        <xdr:sp macro="" textlink="">
          <xdr:nvSpPr>
            <xdr:cNvPr id="8" name="TextBox 7"/>
            <xdr:cNvSpPr txBox="1"/>
          </xdr:nvSpPr>
          <xdr:spPr>
            <a:xfrm>
              <a:off x="6416230" y="4396740"/>
              <a:ext cx="320802" cy="22860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000" b="1"/>
                <a:t>ac</a:t>
              </a:r>
            </a:p>
          </xdr:txBody>
        </xdr:sp>
        <xdr:sp macro="" textlink="">
          <xdr:nvSpPr>
            <xdr:cNvPr id="9" name="TextBox 8"/>
            <xdr:cNvSpPr txBox="1"/>
          </xdr:nvSpPr>
          <xdr:spPr>
            <a:xfrm>
              <a:off x="6288977" y="4853940"/>
              <a:ext cx="245364" cy="20574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000" b="1"/>
                <a:t>e</a:t>
              </a:r>
            </a:p>
          </xdr:txBody>
        </xdr:sp>
      </xdr:grpSp>
    </xdr:grp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0.02619</cdr:x>
      <cdr:y>0.86001</cdr:y>
    </cdr:from>
    <cdr:to>
      <cdr:x>0.1119</cdr:x>
      <cdr:y>0.98957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83820" y="2513177"/>
          <a:ext cx="274320" cy="37861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800" b="1"/>
            <a:t>A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0.03095</cdr:x>
      <cdr:y>0.88889</cdr:y>
    </cdr:from>
    <cdr:to>
      <cdr:x>0.11429</cdr:x>
      <cdr:y>0.98889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99060" y="2438400"/>
          <a:ext cx="266700" cy="2743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800" b="1"/>
            <a:t>B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y%20Documents/Net%20MyDocuments/Jason%20Stanko/NIEHS/Studies/Strain%20Comparison%20MG/LE%20CRSD%20HSD%202011/MG%20data/MG%20Scorin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w MG Scores"/>
      <sheetName val="&gt;3.3 Glands"/>
      <sheetName val="Adjusted scores"/>
      <sheetName val="SAS"/>
      <sheetName val="SAS Output"/>
      <sheetName val="MG scores adj 9-2015"/>
      <sheetName val="SAS output adj"/>
      <sheetName val="HSD CRSD"/>
      <sheetName val="HSD CRLE"/>
      <sheetName val="CRSD CRLE"/>
      <sheetName val="SAS output Kruskal-Wallis"/>
      <sheetName val="Graph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3">
          <cell r="D3" t="str">
            <v>Hsd:SD</v>
          </cell>
          <cell r="E3" t="str">
            <v>Crl:SD</v>
          </cell>
          <cell r="F3" t="str">
            <v>Crl:LE</v>
          </cell>
        </row>
        <row r="4">
          <cell r="C4" t="str">
            <v>PND25</v>
          </cell>
          <cell r="D4">
            <v>2.5099999999999998</v>
          </cell>
          <cell r="E4">
            <v>2.64</v>
          </cell>
          <cell r="F4">
            <v>2.4500000000000002</v>
          </cell>
        </row>
        <row r="5">
          <cell r="C5" t="str">
            <v>PND33</v>
          </cell>
          <cell r="D5">
            <v>2.44</v>
          </cell>
          <cell r="E5">
            <v>2.64</v>
          </cell>
          <cell r="F5">
            <v>2.41</v>
          </cell>
        </row>
        <row r="6">
          <cell r="C6" t="str">
            <v>PND45</v>
          </cell>
          <cell r="D6">
            <v>2.6</v>
          </cell>
          <cell r="E6">
            <v>2.38</v>
          </cell>
          <cell r="F6">
            <v>2.58</v>
          </cell>
        </row>
        <row r="7">
          <cell r="D7">
            <v>0.17</v>
          </cell>
          <cell r="E7">
            <v>0.15</v>
          </cell>
          <cell r="F7">
            <v>0.17</v>
          </cell>
        </row>
        <row r="8">
          <cell r="D8">
            <v>0.18</v>
          </cell>
          <cell r="E8">
            <v>0.17</v>
          </cell>
          <cell r="F8">
            <v>0.17</v>
          </cell>
        </row>
        <row r="9">
          <cell r="D9">
            <v>0.22</v>
          </cell>
          <cell r="E9">
            <v>0.19</v>
          </cell>
          <cell r="F9">
            <v>0.27</v>
          </cell>
        </row>
        <row r="12">
          <cell r="D12" t="str">
            <v>Hsd:SD</v>
          </cell>
          <cell r="E12" t="str">
            <v>Crl:SD</v>
          </cell>
          <cell r="F12" t="str">
            <v>Crl:LE</v>
          </cell>
        </row>
        <row r="13">
          <cell r="C13" t="str">
            <v>PND25</v>
          </cell>
          <cell r="D13">
            <v>2.56</v>
          </cell>
          <cell r="E13">
            <v>1.46</v>
          </cell>
          <cell r="F13">
            <v>0.62</v>
          </cell>
        </row>
        <row r="14">
          <cell r="C14" t="str">
            <v>PND33</v>
          </cell>
          <cell r="D14">
            <v>2.62</v>
          </cell>
          <cell r="E14">
            <v>1.74</v>
          </cell>
          <cell r="F14">
            <v>1.08</v>
          </cell>
        </row>
        <row r="15">
          <cell r="C15" t="str">
            <v>PND45</v>
          </cell>
          <cell r="D15">
            <v>2.78</v>
          </cell>
          <cell r="E15">
            <v>2.23</v>
          </cell>
          <cell r="F15">
            <v>1.8</v>
          </cell>
        </row>
        <row r="16">
          <cell r="D16">
            <v>0.17</v>
          </cell>
          <cell r="E16">
            <v>0.15</v>
          </cell>
          <cell r="F16">
            <v>0.17</v>
          </cell>
        </row>
        <row r="17">
          <cell r="D17">
            <v>0.18</v>
          </cell>
          <cell r="E17">
            <v>0.17</v>
          </cell>
          <cell r="F17">
            <v>0.17</v>
          </cell>
        </row>
        <row r="18">
          <cell r="D18">
            <v>0.22</v>
          </cell>
          <cell r="E18">
            <v>0.2</v>
          </cell>
          <cell r="F18">
            <v>0.27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12"/>
  <sheetViews>
    <sheetView tabSelected="1" zoomScale="70" zoomScaleNormal="70" workbookViewId="0"/>
  </sheetViews>
  <sheetFormatPr defaultRowHeight="14.5" x14ac:dyDescent="0.35"/>
  <cols>
    <col min="2" max="2" width="9.36328125" customWidth="1"/>
    <col min="3" max="3" width="5.7265625" style="2" customWidth="1"/>
    <col min="4" max="4" width="6" style="2" customWidth="1"/>
    <col min="7" max="7" width="10.26953125" customWidth="1"/>
    <col min="8" max="8" width="7.1796875" style="2" customWidth="1"/>
    <col min="9" max="9" width="6.81640625" style="2" customWidth="1"/>
    <col min="10" max="10" width="6.36328125" style="2" customWidth="1"/>
    <col min="13" max="13" width="9.90625" customWidth="1"/>
    <col min="14" max="14" width="7" style="2" customWidth="1"/>
    <col min="15" max="15" width="8.90625" style="3"/>
    <col min="16" max="16" width="7.90625" customWidth="1"/>
    <col min="17" max="17" width="8.6328125" customWidth="1"/>
    <col min="18" max="18" width="8" style="2" customWidth="1"/>
    <col min="19" max="19" width="7.08984375" style="4" customWidth="1"/>
    <col min="20" max="20" width="8.90625" style="3"/>
    <col min="22" max="22" width="9.7265625" customWidth="1"/>
    <col min="23" max="23" width="8.08984375" style="2" customWidth="1"/>
    <col min="24" max="24" width="8.90625" style="3"/>
    <col min="26" max="26" width="10" customWidth="1"/>
    <col min="27" max="27" width="6.7265625" style="2" customWidth="1"/>
    <col min="28" max="28" width="6.81640625" style="2" customWidth="1"/>
  </cols>
  <sheetData>
    <row r="1" spans="1:28" ht="14.4" x14ac:dyDescent="0.3">
      <c r="A1" s="1" t="s">
        <v>0</v>
      </c>
      <c r="B1" s="1"/>
      <c r="F1" s="1" t="s">
        <v>0</v>
      </c>
      <c r="G1" s="1"/>
      <c r="L1" s="1" t="s">
        <v>0</v>
      </c>
      <c r="P1" s="1" t="s">
        <v>0</v>
      </c>
      <c r="U1" s="1" t="s">
        <v>0</v>
      </c>
      <c r="Y1" s="1" t="s">
        <v>0</v>
      </c>
    </row>
    <row r="2" spans="1:28" ht="14.4" x14ac:dyDescent="0.3">
      <c r="A2" s="1"/>
      <c r="B2" s="1"/>
      <c r="F2" s="1"/>
      <c r="G2" s="1"/>
    </row>
    <row r="3" spans="1:28" ht="20.149999999999999" customHeight="1" x14ac:dyDescent="0.3">
      <c r="A3" s="1" t="s">
        <v>1</v>
      </c>
      <c r="B3" s="5" t="s">
        <v>2</v>
      </c>
      <c r="C3" s="6"/>
      <c r="D3" s="6"/>
      <c r="F3" s="1" t="s">
        <v>1</v>
      </c>
      <c r="G3" s="5" t="s">
        <v>3</v>
      </c>
      <c r="H3" s="6"/>
      <c r="I3" s="6"/>
      <c r="J3" s="4"/>
      <c r="L3" s="1" t="s">
        <v>1</v>
      </c>
      <c r="M3" s="5" t="s">
        <v>2</v>
      </c>
      <c r="N3" s="6"/>
      <c r="P3" s="1" t="s">
        <v>1</v>
      </c>
      <c r="Q3" s="5" t="s">
        <v>3</v>
      </c>
      <c r="R3" s="6"/>
      <c r="U3" s="1" t="s">
        <v>1</v>
      </c>
      <c r="V3" s="5" t="s">
        <v>2</v>
      </c>
      <c r="W3" s="6"/>
      <c r="Y3" s="1" t="s">
        <v>1</v>
      </c>
      <c r="Z3" s="5" t="s">
        <v>3</v>
      </c>
      <c r="AA3" s="6"/>
    </row>
    <row r="4" spans="1:28" s="110" customFormat="1" ht="20.149999999999999" customHeight="1" x14ac:dyDescent="0.3">
      <c r="A4" s="107" t="s">
        <v>4</v>
      </c>
      <c r="B4" s="108">
        <v>41696</v>
      </c>
      <c r="C4" s="109"/>
      <c r="D4" s="109"/>
      <c r="F4" s="107" t="s">
        <v>4</v>
      </c>
      <c r="G4" s="108">
        <v>41676</v>
      </c>
      <c r="H4" s="109"/>
      <c r="I4" s="109"/>
      <c r="J4" s="111"/>
      <c r="L4" s="107" t="s">
        <v>4</v>
      </c>
      <c r="M4" s="108">
        <v>41696</v>
      </c>
      <c r="N4" s="109"/>
      <c r="O4" s="112"/>
      <c r="P4" s="107" t="s">
        <v>4</v>
      </c>
      <c r="Q4" s="108">
        <v>41676</v>
      </c>
      <c r="R4" s="109"/>
      <c r="S4" s="111"/>
      <c r="T4" s="112"/>
      <c r="U4" s="107" t="s">
        <v>4</v>
      </c>
      <c r="V4" s="108">
        <v>41696</v>
      </c>
      <c r="W4" s="109"/>
      <c r="X4" s="112"/>
      <c r="Y4" s="107" t="s">
        <v>4</v>
      </c>
      <c r="Z4" s="108">
        <v>41676</v>
      </c>
      <c r="AA4" s="109"/>
      <c r="AB4" s="113"/>
    </row>
    <row r="6" spans="1:28" ht="14.4" x14ac:dyDescent="0.3">
      <c r="A6" s="1" t="s">
        <v>5</v>
      </c>
      <c r="F6" s="1" t="s">
        <v>5</v>
      </c>
      <c r="L6" s="1" t="s">
        <v>6</v>
      </c>
      <c r="P6" s="1" t="s">
        <v>6</v>
      </c>
      <c r="U6" s="1" t="s">
        <v>7</v>
      </c>
      <c r="Y6" s="1" t="s">
        <v>7</v>
      </c>
    </row>
    <row r="7" spans="1:28" ht="14.4" x14ac:dyDescent="0.3">
      <c r="A7" t="s">
        <v>8</v>
      </c>
      <c r="B7" t="s">
        <v>9</v>
      </c>
      <c r="C7" s="6" t="s">
        <v>10</v>
      </c>
      <c r="D7" s="6" t="s">
        <v>11</v>
      </c>
      <c r="F7" t="s">
        <v>8</v>
      </c>
      <c r="G7" t="s">
        <v>9</v>
      </c>
      <c r="H7" s="6" t="s">
        <v>10</v>
      </c>
      <c r="I7" s="6" t="s">
        <v>11</v>
      </c>
      <c r="J7" s="6" t="s">
        <v>12</v>
      </c>
      <c r="L7" t="s">
        <v>13</v>
      </c>
      <c r="M7" t="s">
        <v>9</v>
      </c>
      <c r="N7" s="6" t="s">
        <v>10</v>
      </c>
      <c r="P7" t="s">
        <v>13</v>
      </c>
      <c r="Q7" t="s">
        <v>9</v>
      </c>
      <c r="R7" s="6" t="s">
        <v>10</v>
      </c>
      <c r="S7" s="6" t="s">
        <v>12</v>
      </c>
      <c r="U7" t="s">
        <v>13</v>
      </c>
      <c r="V7" t="s">
        <v>9</v>
      </c>
      <c r="W7" s="6" t="s">
        <v>10</v>
      </c>
      <c r="Y7" t="s">
        <v>13</v>
      </c>
      <c r="Z7" t="s">
        <v>9</v>
      </c>
      <c r="AA7" s="6" t="s">
        <v>10</v>
      </c>
      <c r="AB7" s="6" t="s">
        <v>12</v>
      </c>
    </row>
    <row r="8" spans="1:28" ht="14.4" x14ac:dyDescent="0.3">
      <c r="A8" t="s">
        <v>14</v>
      </c>
      <c r="B8" s="8" t="s">
        <v>15</v>
      </c>
      <c r="C8" s="9">
        <v>2.5</v>
      </c>
      <c r="D8" s="9">
        <v>3.5</v>
      </c>
      <c r="F8" t="s">
        <v>14</v>
      </c>
      <c r="G8" s="8" t="s">
        <v>15</v>
      </c>
      <c r="H8" s="9">
        <v>4</v>
      </c>
      <c r="I8" s="9">
        <v>4</v>
      </c>
      <c r="J8" s="10">
        <f t="shared" ref="J8:J31" si="0">(I8+H8+D8+C8)/4</f>
        <v>3.5</v>
      </c>
      <c r="L8" t="s">
        <v>14</v>
      </c>
      <c r="M8" s="8" t="s">
        <v>16</v>
      </c>
      <c r="N8" s="6">
        <v>3.5</v>
      </c>
      <c r="P8" t="s">
        <v>14</v>
      </c>
      <c r="Q8" s="8" t="s">
        <v>16</v>
      </c>
      <c r="R8" s="6">
        <v>3</v>
      </c>
      <c r="S8" s="11">
        <f>(R8+N8)/2</f>
        <v>3.25</v>
      </c>
      <c r="U8" t="s">
        <v>14</v>
      </c>
      <c r="V8" s="8" t="s">
        <v>17</v>
      </c>
      <c r="W8" s="6">
        <v>1.5</v>
      </c>
      <c r="Y8" t="s">
        <v>14</v>
      </c>
      <c r="Z8" s="8" t="s">
        <v>17</v>
      </c>
      <c r="AA8" s="6">
        <v>1</v>
      </c>
      <c r="AB8" s="11">
        <f>(AA8+W8)/2</f>
        <v>1.25</v>
      </c>
    </row>
    <row r="9" spans="1:28" ht="14.4" x14ac:dyDescent="0.3">
      <c r="A9" t="s">
        <v>14</v>
      </c>
      <c r="B9" s="8" t="s">
        <v>18</v>
      </c>
      <c r="C9" s="9"/>
      <c r="D9" s="9">
        <v>3</v>
      </c>
      <c r="F9" t="s">
        <v>14</v>
      </c>
      <c r="G9" s="8" t="s">
        <v>18</v>
      </c>
      <c r="H9" s="9">
        <v>1.5</v>
      </c>
      <c r="I9" s="9">
        <v>2.5</v>
      </c>
      <c r="J9" s="11">
        <f t="shared" si="0"/>
        <v>1.75</v>
      </c>
      <c r="L9" t="s">
        <v>14</v>
      </c>
      <c r="M9" s="8" t="s">
        <v>19</v>
      </c>
      <c r="N9" s="6">
        <v>4</v>
      </c>
      <c r="P9" t="s">
        <v>14</v>
      </c>
      <c r="Q9" s="8" t="s">
        <v>19</v>
      </c>
      <c r="R9" s="6">
        <v>4</v>
      </c>
      <c r="S9" s="10">
        <f t="shared" ref="S9:S31" si="1">(R9+N9)/2</f>
        <v>4</v>
      </c>
      <c r="U9" t="s">
        <v>14</v>
      </c>
      <c r="V9" s="8" t="s">
        <v>20</v>
      </c>
      <c r="W9" s="6">
        <v>3</v>
      </c>
      <c r="Y9" t="s">
        <v>14</v>
      </c>
      <c r="Z9" s="8" t="s">
        <v>20</v>
      </c>
      <c r="AA9" s="6">
        <v>3</v>
      </c>
      <c r="AB9" s="11">
        <f t="shared" ref="AB9:AB19" si="2">(AA9+W9)/2</f>
        <v>3</v>
      </c>
    </row>
    <row r="10" spans="1:28" ht="14.4" x14ac:dyDescent="0.3">
      <c r="A10" t="s">
        <v>14</v>
      </c>
      <c r="B10" s="8" t="s">
        <v>21</v>
      </c>
      <c r="C10" s="9">
        <v>1.5</v>
      </c>
      <c r="D10" s="9">
        <v>2.5</v>
      </c>
      <c r="F10" t="s">
        <v>14</v>
      </c>
      <c r="G10" s="8" t="s">
        <v>21</v>
      </c>
      <c r="H10" s="9">
        <v>2</v>
      </c>
      <c r="I10" s="9">
        <v>2</v>
      </c>
      <c r="J10" s="11">
        <f t="shared" si="0"/>
        <v>2</v>
      </c>
      <c r="L10" t="s">
        <v>14</v>
      </c>
      <c r="M10" s="8" t="s">
        <v>22</v>
      </c>
      <c r="N10" s="6">
        <v>1.5</v>
      </c>
      <c r="P10" t="s">
        <v>14</v>
      </c>
      <c r="Q10" s="8" t="s">
        <v>22</v>
      </c>
      <c r="R10" s="6">
        <v>1.5</v>
      </c>
      <c r="S10" s="11">
        <f t="shared" si="1"/>
        <v>1.5</v>
      </c>
      <c r="U10" t="s">
        <v>14</v>
      </c>
      <c r="V10" s="8" t="s">
        <v>23</v>
      </c>
      <c r="W10" s="6">
        <v>2</v>
      </c>
      <c r="Y10" t="s">
        <v>14</v>
      </c>
      <c r="Z10" s="8" t="s">
        <v>23</v>
      </c>
      <c r="AA10" s="6">
        <v>2</v>
      </c>
      <c r="AB10" s="11">
        <f t="shared" si="2"/>
        <v>2</v>
      </c>
    </row>
    <row r="11" spans="1:28" ht="14.4" x14ac:dyDescent="0.3">
      <c r="A11" t="s">
        <v>14</v>
      </c>
      <c r="B11" s="8" t="s">
        <v>24</v>
      </c>
      <c r="C11" s="9">
        <v>2.5</v>
      </c>
      <c r="D11" s="9">
        <v>2.5</v>
      </c>
      <c r="F11" t="s">
        <v>14</v>
      </c>
      <c r="G11" s="8" t="s">
        <v>24</v>
      </c>
      <c r="H11" s="9">
        <v>4</v>
      </c>
      <c r="I11" s="9">
        <v>2.5</v>
      </c>
      <c r="J11" s="11">
        <f t="shared" si="0"/>
        <v>2.875</v>
      </c>
      <c r="L11" t="s">
        <v>14</v>
      </c>
      <c r="M11" s="8" t="s">
        <v>25</v>
      </c>
      <c r="N11" s="6">
        <v>2</v>
      </c>
      <c r="P11" t="s">
        <v>14</v>
      </c>
      <c r="Q11" s="8" t="s">
        <v>25</v>
      </c>
      <c r="R11" s="6">
        <v>2</v>
      </c>
      <c r="S11" s="11">
        <f t="shared" si="1"/>
        <v>2</v>
      </c>
      <c r="U11" t="s">
        <v>14</v>
      </c>
      <c r="V11" s="8" t="s">
        <v>26</v>
      </c>
      <c r="W11" s="6">
        <v>4</v>
      </c>
      <c r="Y11" t="s">
        <v>14</v>
      </c>
      <c r="Z11" s="8" t="s">
        <v>26</v>
      </c>
      <c r="AA11" s="6">
        <v>3</v>
      </c>
      <c r="AB11" s="10">
        <f t="shared" si="2"/>
        <v>3.5</v>
      </c>
    </row>
    <row r="12" spans="1:28" ht="14.4" x14ac:dyDescent="0.3">
      <c r="A12" t="s">
        <v>14</v>
      </c>
      <c r="B12" s="8" t="s">
        <v>27</v>
      </c>
      <c r="C12" s="9">
        <v>1</v>
      </c>
      <c r="D12" s="9">
        <v>1</v>
      </c>
      <c r="F12" t="s">
        <v>14</v>
      </c>
      <c r="G12" s="8" t="s">
        <v>27</v>
      </c>
      <c r="H12" s="9">
        <v>1</v>
      </c>
      <c r="I12" s="9">
        <v>1</v>
      </c>
      <c r="J12" s="11">
        <f t="shared" si="0"/>
        <v>1</v>
      </c>
      <c r="L12" t="s">
        <v>14</v>
      </c>
      <c r="M12" s="8" t="s">
        <v>28</v>
      </c>
      <c r="N12" s="6"/>
      <c r="P12" t="s">
        <v>14</v>
      </c>
      <c r="Q12" s="8" t="s">
        <v>28</v>
      </c>
      <c r="R12" s="6"/>
      <c r="S12" s="11">
        <f t="shared" si="1"/>
        <v>0</v>
      </c>
      <c r="U12" t="s">
        <v>14</v>
      </c>
      <c r="V12" s="8" t="s">
        <v>29</v>
      </c>
      <c r="W12" s="6">
        <v>1</v>
      </c>
      <c r="Y12" t="s">
        <v>14</v>
      </c>
      <c r="Z12" s="8" t="s">
        <v>29</v>
      </c>
      <c r="AA12" s="6">
        <v>1.5</v>
      </c>
      <c r="AB12" s="11">
        <f t="shared" si="2"/>
        <v>1.25</v>
      </c>
    </row>
    <row r="13" spans="1:28" ht="15" thickBot="1" x14ac:dyDescent="0.35">
      <c r="A13" t="s">
        <v>14</v>
      </c>
      <c r="B13" s="8" t="s">
        <v>30</v>
      </c>
      <c r="C13" s="9">
        <v>1</v>
      </c>
      <c r="D13" s="9">
        <v>1.5</v>
      </c>
      <c r="F13" t="s">
        <v>14</v>
      </c>
      <c r="G13" s="8" t="s">
        <v>30</v>
      </c>
      <c r="H13" s="9">
        <v>1</v>
      </c>
      <c r="I13" s="9">
        <v>1.5</v>
      </c>
      <c r="J13" s="11">
        <f t="shared" si="0"/>
        <v>1.25</v>
      </c>
      <c r="L13" t="s">
        <v>14</v>
      </c>
      <c r="M13" s="8" t="s">
        <v>31</v>
      </c>
      <c r="N13" s="6">
        <v>1</v>
      </c>
      <c r="P13" t="s">
        <v>14</v>
      </c>
      <c r="Q13" s="8" t="s">
        <v>31</v>
      </c>
      <c r="R13" s="6">
        <v>1.5</v>
      </c>
      <c r="S13" s="11">
        <f t="shared" si="1"/>
        <v>1.25</v>
      </c>
      <c r="U13" t="s">
        <v>14</v>
      </c>
      <c r="V13" s="8" t="s">
        <v>32</v>
      </c>
      <c r="W13" s="6">
        <v>3</v>
      </c>
      <c r="Y13" t="s">
        <v>14</v>
      </c>
      <c r="Z13" s="8" t="s">
        <v>32</v>
      </c>
      <c r="AA13" s="6">
        <v>3.5</v>
      </c>
      <c r="AB13" s="12">
        <f t="shared" si="2"/>
        <v>3.25</v>
      </c>
    </row>
    <row r="14" spans="1:28" ht="15" thickBot="1" x14ac:dyDescent="0.35">
      <c r="A14" t="s">
        <v>14</v>
      </c>
      <c r="B14" s="8" t="s">
        <v>33</v>
      </c>
      <c r="C14" s="9">
        <v>2.5</v>
      </c>
      <c r="D14" s="9">
        <v>3</v>
      </c>
      <c r="F14" t="s">
        <v>14</v>
      </c>
      <c r="G14" s="8" t="s">
        <v>33</v>
      </c>
      <c r="H14" s="9">
        <v>2</v>
      </c>
      <c r="I14" s="9">
        <v>2.5</v>
      </c>
      <c r="J14" s="11">
        <f t="shared" si="0"/>
        <v>2.5</v>
      </c>
      <c r="L14" t="s">
        <v>14</v>
      </c>
      <c r="M14" s="8" t="s">
        <v>34</v>
      </c>
      <c r="N14" s="6">
        <v>3.5</v>
      </c>
      <c r="P14" t="s">
        <v>14</v>
      </c>
      <c r="Q14" s="8" t="s">
        <v>34</v>
      </c>
      <c r="R14" s="6">
        <v>3.5</v>
      </c>
      <c r="S14" s="10">
        <f t="shared" si="1"/>
        <v>3.5</v>
      </c>
      <c r="U14" t="s">
        <v>14</v>
      </c>
      <c r="V14" s="8" t="s">
        <v>35</v>
      </c>
      <c r="W14" s="6">
        <v>4</v>
      </c>
      <c r="Y14" t="s">
        <v>14</v>
      </c>
      <c r="Z14" s="8" t="s">
        <v>35</v>
      </c>
      <c r="AA14" s="6">
        <v>2.5</v>
      </c>
      <c r="AB14" s="13">
        <f t="shared" si="2"/>
        <v>3.25</v>
      </c>
    </row>
    <row r="15" spans="1:28" ht="14.4" x14ac:dyDescent="0.3">
      <c r="A15" t="s">
        <v>14</v>
      </c>
      <c r="B15" s="8" t="s">
        <v>36</v>
      </c>
      <c r="C15" s="9">
        <v>3</v>
      </c>
      <c r="D15" s="9">
        <v>4</v>
      </c>
      <c r="F15" t="s">
        <v>14</v>
      </c>
      <c r="G15" s="8" t="s">
        <v>36</v>
      </c>
      <c r="H15" s="9">
        <v>3</v>
      </c>
      <c r="I15" s="9">
        <v>3</v>
      </c>
      <c r="J15" s="11">
        <f t="shared" si="0"/>
        <v>3.25</v>
      </c>
      <c r="L15" t="s">
        <v>14</v>
      </c>
      <c r="M15" s="8" t="s">
        <v>37</v>
      </c>
      <c r="N15" s="6">
        <v>2.5</v>
      </c>
      <c r="P15" t="s">
        <v>14</v>
      </c>
      <c r="Q15" s="8" t="s">
        <v>37</v>
      </c>
      <c r="R15" s="6">
        <v>3</v>
      </c>
      <c r="S15" s="11">
        <f t="shared" si="1"/>
        <v>2.75</v>
      </c>
      <c r="U15" t="s">
        <v>14</v>
      </c>
      <c r="V15" s="8" t="s">
        <v>38</v>
      </c>
      <c r="W15" s="6">
        <v>3.5</v>
      </c>
      <c r="Y15" t="s">
        <v>14</v>
      </c>
      <c r="Z15" s="8" t="s">
        <v>38</v>
      </c>
      <c r="AA15" s="6">
        <v>3.5</v>
      </c>
      <c r="AB15" s="14">
        <f t="shared" si="2"/>
        <v>3.5</v>
      </c>
    </row>
    <row r="16" spans="1:28" ht="14.4" x14ac:dyDescent="0.3">
      <c r="A16" t="s">
        <v>14</v>
      </c>
      <c r="B16" s="8" t="s">
        <v>39</v>
      </c>
      <c r="C16" s="9">
        <v>1.5</v>
      </c>
      <c r="D16" s="9">
        <v>2.5</v>
      </c>
      <c r="F16" t="s">
        <v>14</v>
      </c>
      <c r="G16" s="8" t="s">
        <v>39</v>
      </c>
      <c r="H16" s="9">
        <v>2</v>
      </c>
      <c r="I16" s="9">
        <v>2</v>
      </c>
      <c r="J16" s="11">
        <f t="shared" si="0"/>
        <v>2</v>
      </c>
      <c r="L16" t="s">
        <v>14</v>
      </c>
      <c r="M16" s="8" t="s">
        <v>40</v>
      </c>
      <c r="N16" s="6">
        <v>2.5</v>
      </c>
      <c r="P16" t="s">
        <v>14</v>
      </c>
      <c r="Q16" s="8" t="s">
        <v>40</v>
      </c>
      <c r="R16" s="6">
        <v>1</v>
      </c>
      <c r="S16" s="11">
        <f t="shared" si="1"/>
        <v>1.75</v>
      </c>
      <c r="U16" t="s">
        <v>14</v>
      </c>
      <c r="V16" s="8" t="s">
        <v>41</v>
      </c>
      <c r="W16" s="6">
        <v>2.5</v>
      </c>
      <c r="Y16" t="s">
        <v>14</v>
      </c>
      <c r="Z16" s="8" t="s">
        <v>41</v>
      </c>
      <c r="AA16" s="6">
        <v>3</v>
      </c>
      <c r="AB16" s="11">
        <f t="shared" si="2"/>
        <v>2.75</v>
      </c>
    </row>
    <row r="17" spans="1:28" ht="14.4" x14ac:dyDescent="0.3">
      <c r="A17" t="s">
        <v>14</v>
      </c>
      <c r="B17" s="8" t="s">
        <v>42</v>
      </c>
      <c r="C17" s="9">
        <v>3</v>
      </c>
      <c r="D17" s="9">
        <v>3</v>
      </c>
      <c r="F17" t="s">
        <v>14</v>
      </c>
      <c r="G17" s="8" t="s">
        <v>42</v>
      </c>
      <c r="H17" s="9">
        <v>3</v>
      </c>
      <c r="I17" s="9">
        <v>3.5</v>
      </c>
      <c r="J17" s="11">
        <f t="shared" si="0"/>
        <v>3.125</v>
      </c>
      <c r="L17" t="s">
        <v>14</v>
      </c>
      <c r="M17" s="8" t="s">
        <v>43</v>
      </c>
      <c r="N17" s="6">
        <v>3</v>
      </c>
      <c r="P17" t="s">
        <v>14</v>
      </c>
      <c r="Q17" s="8" t="s">
        <v>43</v>
      </c>
      <c r="R17" s="6">
        <v>3.5</v>
      </c>
      <c r="S17" s="11">
        <f t="shared" si="1"/>
        <v>3.25</v>
      </c>
      <c r="U17" t="s">
        <v>14</v>
      </c>
      <c r="V17" s="8" t="s">
        <v>44</v>
      </c>
      <c r="W17" s="6">
        <v>2</v>
      </c>
      <c r="Y17" t="s">
        <v>14</v>
      </c>
      <c r="Z17" s="8" t="s">
        <v>44</v>
      </c>
      <c r="AA17" s="6">
        <v>2</v>
      </c>
      <c r="AB17" s="11">
        <f t="shared" si="2"/>
        <v>2</v>
      </c>
    </row>
    <row r="18" spans="1:28" ht="14.4" x14ac:dyDescent="0.3">
      <c r="A18" t="s">
        <v>14</v>
      </c>
      <c r="B18" s="8" t="s">
        <v>45</v>
      </c>
      <c r="C18" s="9">
        <v>1.5</v>
      </c>
      <c r="D18" s="9">
        <v>1.5</v>
      </c>
      <c r="F18" t="s">
        <v>14</v>
      </c>
      <c r="G18" s="8" t="s">
        <v>45</v>
      </c>
      <c r="H18" s="9">
        <v>1.5</v>
      </c>
      <c r="I18" s="9">
        <v>1.5</v>
      </c>
      <c r="J18" s="11">
        <f t="shared" si="0"/>
        <v>1.5</v>
      </c>
      <c r="L18" t="s">
        <v>14</v>
      </c>
      <c r="M18" s="8" t="s">
        <v>46</v>
      </c>
      <c r="N18" s="6"/>
      <c r="P18" t="s">
        <v>14</v>
      </c>
      <c r="Q18" s="8" t="s">
        <v>46</v>
      </c>
      <c r="R18" s="6"/>
      <c r="S18" s="11">
        <f t="shared" si="1"/>
        <v>0</v>
      </c>
      <c r="U18" t="s">
        <v>14</v>
      </c>
      <c r="V18" s="8" t="s">
        <v>47</v>
      </c>
      <c r="W18" s="6">
        <v>3.5</v>
      </c>
      <c r="Y18" t="s">
        <v>14</v>
      </c>
      <c r="Z18" s="8" t="s">
        <v>47</v>
      </c>
      <c r="AA18" s="6">
        <v>4</v>
      </c>
      <c r="AB18" s="10">
        <f t="shared" si="2"/>
        <v>3.75</v>
      </c>
    </row>
    <row r="19" spans="1:28" ht="14.4" x14ac:dyDescent="0.3">
      <c r="A19" t="s">
        <v>14</v>
      </c>
      <c r="B19" s="8" t="s">
        <v>48</v>
      </c>
      <c r="C19" s="9">
        <v>4</v>
      </c>
      <c r="D19" s="9">
        <v>3</v>
      </c>
      <c r="F19" t="s">
        <v>14</v>
      </c>
      <c r="G19" s="8" t="s">
        <v>48</v>
      </c>
      <c r="H19" s="9">
        <v>3.5</v>
      </c>
      <c r="I19" s="9">
        <v>4</v>
      </c>
      <c r="J19" s="10">
        <f t="shared" si="0"/>
        <v>3.625</v>
      </c>
      <c r="L19" t="s">
        <v>14</v>
      </c>
      <c r="M19" s="8" t="s">
        <v>49</v>
      </c>
      <c r="N19" s="6">
        <v>3</v>
      </c>
      <c r="P19" t="s">
        <v>14</v>
      </c>
      <c r="Q19" s="8" t="s">
        <v>49</v>
      </c>
      <c r="R19" s="6">
        <v>2.5</v>
      </c>
      <c r="S19" s="11">
        <f t="shared" si="1"/>
        <v>2.75</v>
      </c>
      <c r="U19" t="s">
        <v>14</v>
      </c>
      <c r="V19" s="8" t="s">
        <v>50</v>
      </c>
      <c r="W19" s="6">
        <v>1.5</v>
      </c>
      <c r="Y19" t="s">
        <v>14</v>
      </c>
      <c r="Z19" s="8" t="s">
        <v>50</v>
      </c>
      <c r="AA19" s="6">
        <v>1.5</v>
      </c>
      <c r="AB19" s="11">
        <f t="shared" si="2"/>
        <v>1.5</v>
      </c>
    </row>
    <row r="20" spans="1:28" ht="14.4" x14ac:dyDescent="0.3">
      <c r="A20" t="s">
        <v>14</v>
      </c>
      <c r="B20" s="8" t="s">
        <v>51</v>
      </c>
      <c r="C20" s="9">
        <v>3.5</v>
      </c>
      <c r="D20" s="9">
        <v>3</v>
      </c>
      <c r="F20" t="s">
        <v>14</v>
      </c>
      <c r="G20" s="8" t="s">
        <v>51</v>
      </c>
      <c r="H20" s="9">
        <v>3.5</v>
      </c>
      <c r="I20" s="9">
        <v>3.5</v>
      </c>
      <c r="J20" s="10">
        <f t="shared" si="0"/>
        <v>3.375</v>
      </c>
      <c r="L20" t="s">
        <v>14</v>
      </c>
      <c r="M20" s="8" t="s">
        <v>52</v>
      </c>
      <c r="N20" s="6">
        <v>3</v>
      </c>
      <c r="P20" t="s">
        <v>14</v>
      </c>
      <c r="Q20" s="8" t="s">
        <v>52</v>
      </c>
      <c r="R20" s="6">
        <v>3</v>
      </c>
      <c r="S20" s="11">
        <f t="shared" si="1"/>
        <v>3</v>
      </c>
    </row>
    <row r="21" spans="1:28" ht="14.4" x14ac:dyDescent="0.3">
      <c r="A21" t="s">
        <v>14</v>
      </c>
      <c r="B21" s="8" t="s">
        <v>53</v>
      </c>
      <c r="C21" s="9">
        <v>0</v>
      </c>
      <c r="D21" s="9">
        <v>2</v>
      </c>
      <c r="F21" t="s">
        <v>14</v>
      </c>
      <c r="G21" s="8" t="s">
        <v>53</v>
      </c>
      <c r="H21" s="9">
        <v>3</v>
      </c>
      <c r="I21" s="9">
        <v>4</v>
      </c>
      <c r="J21" s="11">
        <f t="shared" si="0"/>
        <v>2.25</v>
      </c>
      <c r="L21" t="s">
        <v>14</v>
      </c>
      <c r="M21" s="8" t="s">
        <v>54</v>
      </c>
      <c r="N21" s="6">
        <v>2.5</v>
      </c>
      <c r="P21" t="s">
        <v>14</v>
      </c>
      <c r="Q21" s="8" t="s">
        <v>54</v>
      </c>
      <c r="R21" s="6">
        <v>1.5</v>
      </c>
      <c r="S21" s="11">
        <f t="shared" si="1"/>
        <v>2</v>
      </c>
      <c r="W21" s="4">
        <f>AVERAGE(W8:W19)</f>
        <v>2.625</v>
      </c>
      <c r="AA21" s="4">
        <f>AVERAGE(AA8:AA19)</f>
        <v>2.5416666666666665</v>
      </c>
    </row>
    <row r="22" spans="1:28" ht="14.4" x14ac:dyDescent="0.3">
      <c r="A22" t="s">
        <v>14</v>
      </c>
      <c r="B22" s="8" t="s">
        <v>55</v>
      </c>
      <c r="C22" s="9">
        <v>2</v>
      </c>
      <c r="D22" s="9">
        <v>4</v>
      </c>
      <c r="F22" t="s">
        <v>14</v>
      </c>
      <c r="G22" s="8" t="s">
        <v>55</v>
      </c>
      <c r="H22" s="9">
        <v>2.5</v>
      </c>
      <c r="I22" s="9">
        <v>3.5</v>
      </c>
      <c r="J22" s="11">
        <f t="shared" si="0"/>
        <v>3</v>
      </c>
      <c r="L22" t="s">
        <v>14</v>
      </c>
      <c r="M22" s="8" t="s">
        <v>56</v>
      </c>
      <c r="N22" s="6">
        <v>2.5</v>
      </c>
      <c r="P22" t="s">
        <v>14</v>
      </c>
      <c r="Q22" s="8" t="s">
        <v>56</v>
      </c>
      <c r="R22" s="6">
        <v>3</v>
      </c>
      <c r="S22" s="11">
        <f t="shared" si="1"/>
        <v>2.75</v>
      </c>
    </row>
    <row r="23" spans="1:28" ht="14.4" x14ac:dyDescent="0.3">
      <c r="A23" t="s">
        <v>14</v>
      </c>
      <c r="B23" s="8" t="s">
        <v>57</v>
      </c>
      <c r="C23" s="9">
        <v>2.5</v>
      </c>
      <c r="D23" s="9">
        <v>2.5</v>
      </c>
      <c r="F23" t="s">
        <v>14</v>
      </c>
      <c r="G23" s="8" t="s">
        <v>57</v>
      </c>
      <c r="H23" s="9">
        <v>2.5</v>
      </c>
      <c r="I23" s="9">
        <v>3</v>
      </c>
      <c r="J23" s="11">
        <f t="shared" si="0"/>
        <v>2.625</v>
      </c>
      <c r="L23" t="s">
        <v>14</v>
      </c>
      <c r="M23" s="8" t="s">
        <v>58</v>
      </c>
      <c r="N23" s="6">
        <v>1.5</v>
      </c>
      <c r="P23" t="s">
        <v>14</v>
      </c>
      <c r="Q23" s="8" t="s">
        <v>58</v>
      </c>
      <c r="R23" s="6">
        <v>1.5</v>
      </c>
      <c r="S23" s="11">
        <f t="shared" si="1"/>
        <v>1.5</v>
      </c>
    </row>
    <row r="24" spans="1:28" ht="14.4" x14ac:dyDescent="0.3">
      <c r="A24" t="s">
        <v>14</v>
      </c>
      <c r="B24" s="8" t="s">
        <v>59</v>
      </c>
      <c r="C24" s="9">
        <v>2</v>
      </c>
      <c r="D24" s="9">
        <v>2</v>
      </c>
      <c r="F24" t="s">
        <v>14</v>
      </c>
      <c r="G24" s="8" t="s">
        <v>59</v>
      </c>
      <c r="H24" s="9">
        <v>3</v>
      </c>
      <c r="I24" s="9">
        <v>2.5</v>
      </c>
      <c r="J24" s="11">
        <f t="shared" si="0"/>
        <v>2.375</v>
      </c>
      <c r="L24" t="s">
        <v>14</v>
      </c>
      <c r="M24" s="8" t="s">
        <v>60</v>
      </c>
      <c r="N24" s="6">
        <v>3</v>
      </c>
      <c r="P24" t="s">
        <v>14</v>
      </c>
      <c r="Q24" s="8" t="s">
        <v>60</v>
      </c>
      <c r="R24" s="6">
        <v>2</v>
      </c>
      <c r="S24" s="11">
        <f t="shared" si="1"/>
        <v>2.5</v>
      </c>
      <c r="U24" s="3"/>
      <c r="Y24" s="3"/>
    </row>
    <row r="25" spans="1:28" ht="15" thickBot="1" x14ac:dyDescent="0.35">
      <c r="A25" t="s">
        <v>14</v>
      </c>
      <c r="B25" s="8" t="s">
        <v>61</v>
      </c>
      <c r="C25" s="9">
        <v>2</v>
      </c>
      <c r="D25" s="9">
        <v>3.5</v>
      </c>
      <c r="F25" t="s">
        <v>14</v>
      </c>
      <c r="G25" s="8" t="s">
        <v>61</v>
      </c>
      <c r="H25" s="9">
        <v>2</v>
      </c>
      <c r="I25" s="9">
        <v>2.5</v>
      </c>
      <c r="J25" s="11">
        <f t="shared" si="0"/>
        <v>2.5</v>
      </c>
      <c r="L25" t="s">
        <v>14</v>
      </c>
      <c r="M25" s="8" t="s">
        <v>62</v>
      </c>
      <c r="N25" s="6">
        <v>1</v>
      </c>
      <c r="P25" t="s">
        <v>14</v>
      </c>
      <c r="Q25" s="8" t="s">
        <v>62</v>
      </c>
      <c r="R25" s="6">
        <v>1</v>
      </c>
      <c r="S25" s="12">
        <f t="shared" si="1"/>
        <v>1</v>
      </c>
      <c r="U25" s="3"/>
      <c r="Y25" s="3"/>
    </row>
    <row r="26" spans="1:28" ht="15" thickBot="1" x14ac:dyDescent="0.35">
      <c r="A26" t="s">
        <v>14</v>
      </c>
      <c r="B26" s="8" t="s">
        <v>63</v>
      </c>
      <c r="C26" s="9">
        <v>1.5</v>
      </c>
      <c r="D26" s="9">
        <v>2</v>
      </c>
      <c r="F26" t="s">
        <v>14</v>
      </c>
      <c r="G26" s="8" t="s">
        <v>63</v>
      </c>
      <c r="H26" s="9">
        <v>1.5</v>
      </c>
      <c r="I26" s="9">
        <v>1.5</v>
      </c>
      <c r="J26" s="11">
        <f t="shared" si="0"/>
        <v>1.625</v>
      </c>
      <c r="L26" t="s">
        <v>14</v>
      </c>
      <c r="M26" s="8" t="s">
        <v>64</v>
      </c>
      <c r="N26" s="6">
        <v>4</v>
      </c>
      <c r="P26" t="s">
        <v>14</v>
      </c>
      <c r="Q26" s="8" t="s">
        <v>64</v>
      </c>
      <c r="R26" s="6">
        <v>2</v>
      </c>
      <c r="S26" s="13">
        <f t="shared" si="1"/>
        <v>3</v>
      </c>
      <c r="U26" s="3"/>
      <c r="Y26" s="3"/>
    </row>
    <row r="27" spans="1:28" ht="14.4" x14ac:dyDescent="0.3">
      <c r="A27" t="s">
        <v>14</v>
      </c>
      <c r="B27" s="8" t="s">
        <v>65</v>
      </c>
      <c r="C27" s="9">
        <v>2.5</v>
      </c>
      <c r="D27" s="9">
        <v>2</v>
      </c>
      <c r="F27" t="s">
        <v>14</v>
      </c>
      <c r="G27" s="8" t="s">
        <v>65</v>
      </c>
      <c r="H27" s="9">
        <v>2</v>
      </c>
      <c r="I27" s="9">
        <v>2.5</v>
      </c>
      <c r="J27" s="11">
        <f t="shared" si="0"/>
        <v>2.25</v>
      </c>
      <c r="L27" t="s">
        <v>14</v>
      </c>
      <c r="M27" s="8" t="s">
        <v>66</v>
      </c>
      <c r="N27" s="6">
        <v>2.5</v>
      </c>
      <c r="P27" t="s">
        <v>14</v>
      </c>
      <c r="Q27" s="8" t="s">
        <v>66</v>
      </c>
      <c r="R27" s="6">
        <v>2.5</v>
      </c>
      <c r="S27" s="9">
        <f t="shared" si="1"/>
        <v>2.5</v>
      </c>
      <c r="U27" s="3"/>
      <c r="Y27" s="3"/>
    </row>
    <row r="28" spans="1:28" ht="14.4" x14ac:dyDescent="0.3">
      <c r="A28" t="s">
        <v>14</v>
      </c>
      <c r="B28" s="8" t="s">
        <v>67</v>
      </c>
      <c r="C28" s="9">
        <v>4</v>
      </c>
      <c r="D28" s="9">
        <v>3.5</v>
      </c>
      <c r="F28" t="s">
        <v>14</v>
      </c>
      <c r="G28" s="8" t="s">
        <v>67</v>
      </c>
      <c r="H28" s="9">
        <v>4</v>
      </c>
      <c r="I28" s="9">
        <v>3.5</v>
      </c>
      <c r="J28" s="10">
        <f t="shared" si="0"/>
        <v>3.75</v>
      </c>
      <c r="L28" t="s">
        <v>14</v>
      </c>
      <c r="M28" s="8" t="s">
        <v>68</v>
      </c>
      <c r="N28" s="6">
        <v>2</v>
      </c>
      <c r="P28" t="s">
        <v>14</v>
      </c>
      <c r="Q28" s="8" t="s">
        <v>68</v>
      </c>
      <c r="R28" s="6">
        <v>1</v>
      </c>
      <c r="S28" s="11">
        <f t="shared" si="1"/>
        <v>1.5</v>
      </c>
      <c r="U28" s="3"/>
      <c r="Y28" s="3"/>
    </row>
    <row r="29" spans="1:28" ht="14.4" x14ac:dyDescent="0.3">
      <c r="A29" t="s">
        <v>14</v>
      </c>
      <c r="B29" s="8" t="s">
        <v>69</v>
      </c>
      <c r="C29" s="9">
        <v>3.5</v>
      </c>
      <c r="D29" s="9">
        <v>4</v>
      </c>
      <c r="F29" t="s">
        <v>14</v>
      </c>
      <c r="G29" s="8" t="s">
        <v>69</v>
      </c>
      <c r="H29" s="9">
        <v>2.5</v>
      </c>
      <c r="I29" s="9">
        <v>3</v>
      </c>
      <c r="J29" s="11">
        <f t="shared" si="0"/>
        <v>3.25</v>
      </c>
      <c r="L29" t="s">
        <v>14</v>
      </c>
      <c r="M29" s="8" t="s">
        <v>70</v>
      </c>
      <c r="N29" s="6">
        <v>3.5</v>
      </c>
      <c r="P29" t="s">
        <v>14</v>
      </c>
      <c r="Q29" s="8" t="s">
        <v>70</v>
      </c>
      <c r="R29" s="6">
        <v>2.5</v>
      </c>
      <c r="S29" s="11">
        <f t="shared" si="1"/>
        <v>3</v>
      </c>
      <c r="U29" s="3"/>
      <c r="Y29" s="3"/>
    </row>
    <row r="30" spans="1:28" ht="14.4" x14ac:dyDescent="0.3">
      <c r="A30" t="s">
        <v>14</v>
      </c>
      <c r="B30" s="8" t="s">
        <v>71</v>
      </c>
      <c r="C30" s="9">
        <v>1.5</v>
      </c>
      <c r="D30" s="9">
        <v>1</v>
      </c>
      <c r="F30" t="s">
        <v>14</v>
      </c>
      <c r="G30" s="8" t="s">
        <v>71</v>
      </c>
      <c r="H30" s="9">
        <v>1</v>
      </c>
      <c r="I30" s="9">
        <v>1</v>
      </c>
      <c r="J30" s="11">
        <f t="shared" si="0"/>
        <v>1.125</v>
      </c>
      <c r="L30" t="s">
        <v>14</v>
      </c>
      <c r="M30" s="8" t="s">
        <v>72</v>
      </c>
      <c r="N30" s="6">
        <v>3</v>
      </c>
      <c r="P30" t="s">
        <v>14</v>
      </c>
      <c r="Q30" s="8" t="s">
        <v>72</v>
      </c>
      <c r="R30" s="6">
        <v>2</v>
      </c>
      <c r="S30" s="11">
        <f t="shared" si="1"/>
        <v>2.5</v>
      </c>
      <c r="T30"/>
      <c r="U30" s="3"/>
      <c r="X30"/>
      <c r="Y30" s="3"/>
    </row>
    <row r="31" spans="1:28" x14ac:dyDescent="0.35">
      <c r="A31" t="s">
        <v>14</v>
      </c>
      <c r="B31" s="8" t="s">
        <v>73</v>
      </c>
      <c r="C31" s="9">
        <v>2</v>
      </c>
      <c r="D31" s="9">
        <v>3</v>
      </c>
      <c r="F31" t="s">
        <v>14</v>
      </c>
      <c r="G31" s="8" t="s">
        <v>73</v>
      </c>
      <c r="H31" s="9">
        <v>1.5</v>
      </c>
      <c r="I31" s="9">
        <v>2.5</v>
      </c>
      <c r="J31" s="11">
        <f t="shared" si="0"/>
        <v>2.25</v>
      </c>
      <c r="L31" t="s">
        <v>14</v>
      </c>
      <c r="M31" s="8" t="s">
        <v>74</v>
      </c>
      <c r="N31" s="6">
        <v>2</v>
      </c>
      <c r="P31" t="s">
        <v>14</v>
      </c>
      <c r="Q31" s="8" t="s">
        <v>74</v>
      </c>
      <c r="R31" s="6">
        <v>1.5</v>
      </c>
      <c r="S31" s="11">
        <f t="shared" si="1"/>
        <v>1.75</v>
      </c>
      <c r="T31"/>
      <c r="U31" s="3"/>
      <c r="X31"/>
      <c r="Y31" s="3"/>
    </row>
    <row r="32" spans="1:28" x14ac:dyDescent="0.35">
      <c r="B32" s="8"/>
      <c r="C32" s="4"/>
      <c r="D32" s="4"/>
      <c r="G32" s="8"/>
      <c r="H32" s="4"/>
      <c r="I32" s="4"/>
      <c r="J32" s="4"/>
      <c r="M32" s="8"/>
      <c r="N32" s="4"/>
      <c r="Q32" s="8"/>
      <c r="R32" s="4"/>
      <c r="T32"/>
      <c r="U32" s="3"/>
      <c r="X32"/>
      <c r="Y32" s="3"/>
    </row>
    <row r="33" spans="1:28" x14ac:dyDescent="0.35">
      <c r="B33" s="8"/>
      <c r="C33" s="4">
        <f>AVERAGE(C8:C31)</f>
        <v>2.2173913043478262</v>
      </c>
      <c r="D33" s="4">
        <f>AVERAGE(D8:D31)</f>
        <v>2.6458333333333335</v>
      </c>
      <c r="G33" s="8"/>
      <c r="H33" s="4">
        <f>AVERAGE(H8:H31)</f>
        <v>2.3958333333333335</v>
      </c>
      <c r="I33" s="4">
        <f>AVERAGE(I8:I31)</f>
        <v>2.625</v>
      </c>
      <c r="J33" s="4"/>
      <c r="M33" s="8"/>
      <c r="N33" s="4">
        <f>AVERAGE(N8:N31)</f>
        <v>2.5909090909090908</v>
      </c>
      <c r="Q33" s="8"/>
      <c r="R33" s="4">
        <f>AVERAGE(R8:R31)</f>
        <v>2.2272727272727271</v>
      </c>
      <c r="T33"/>
      <c r="U33" s="3"/>
      <c r="X33"/>
      <c r="Y33" s="3"/>
    </row>
    <row r="34" spans="1:28" x14ac:dyDescent="0.35">
      <c r="M34" s="8"/>
      <c r="N34" s="4"/>
      <c r="Q34" s="8"/>
      <c r="R34" s="4"/>
      <c r="V34" s="3"/>
      <c r="Z34" s="3"/>
    </row>
    <row r="35" spans="1:28" x14ac:dyDescent="0.35">
      <c r="A35" s="1" t="s">
        <v>5</v>
      </c>
      <c r="F35" s="1" t="s">
        <v>5</v>
      </c>
      <c r="L35" s="1" t="s">
        <v>6</v>
      </c>
      <c r="P35" s="1" t="s">
        <v>6</v>
      </c>
      <c r="Q35" s="3"/>
      <c r="U35" s="1" t="s">
        <v>7</v>
      </c>
      <c r="V35" s="3"/>
      <c r="Y35" s="1" t="s">
        <v>7</v>
      </c>
      <c r="Z35" s="3"/>
    </row>
    <row r="36" spans="1:28" x14ac:dyDescent="0.35">
      <c r="A36" t="s">
        <v>8</v>
      </c>
      <c r="B36" t="s">
        <v>9</v>
      </c>
      <c r="C36" s="6" t="s">
        <v>10</v>
      </c>
      <c r="D36" s="6" t="s">
        <v>11</v>
      </c>
      <c r="F36" t="s">
        <v>8</v>
      </c>
      <c r="G36" t="s">
        <v>9</v>
      </c>
      <c r="H36" s="6" t="s">
        <v>10</v>
      </c>
      <c r="I36" s="6" t="s">
        <v>11</v>
      </c>
      <c r="J36" s="6" t="s">
        <v>12</v>
      </c>
      <c r="L36" t="s">
        <v>13</v>
      </c>
      <c r="M36" t="s">
        <v>9</v>
      </c>
      <c r="N36" s="6" t="s">
        <v>10</v>
      </c>
      <c r="P36" t="s">
        <v>13</v>
      </c>
      <c r="Q36" t="s">
        <v>9</v>
      </c>
      <c r="R36" s="6" t="s">
        <v>10</v>
      </c>
      <c r="S36" s="6" t="s">
        <v>12</v>
      </c>
      <c r="U36" t="s">
        <v>13</v>
      </c>
      <c r="V36" t="s">
        <v>9</v>
      </c>
      <c r="W36" s="6" t="s">
        <v>10</v>
      </c>
      <c r="Y36" t="s">
        <v>13</v>
      </c>
      <c r="Z36" t="s">
        <v>9</v>
      </c>
      <c r="AA36" s="6" t="s">
        <v>10</v>
      </c>
      <c r="AB36" s="6" t="s">
        <v>12</v>
      </c>
    </row>
    <row r="37" spans="1:28" x14ac:dyDescent="0.35">
      <c r="A37" t="s">
        <v>75</v>
      </c>
      <c r="B37" s="8" t="s">
        <v>76</v>
      </c>
      <c r="C37" s="6">
        <v>4</v>
      </c>
      <c r="D37" s="9">
        <v>3</v>
      </c>
      <c r="F37" t="s">
        <v>75</v>
      </c>
      <c r="G37" s="8" t="s">
        <v>76</v>
      </c>
      <c r="H37" s="6">
        <v>4</v>
      </c>
      <c r="I37" s="9">
        <v>4</v>
      </c>
      <c r="J37" s="10">
        <f t="shared" ref="J37:J58" si="3">(I37+H37+D37+C37)/4</f>
        <v>3.75</v>
      </c>
      <c r="L37" t="s">
        <v>75</v>
      </c>
      <c r="M37" s="8" t="s">
        <v>77</v>
      </c>
      <c r="N37" s="6">
        <v>2.5</v>
      </c>
      <c r="P37" t="s">
        <v>75</v>
      </c>
      <c r="Q37" s="8" t="s">
        <v>77</v>
      </c>
      <c r="R37" s="6">
        <v>3</v>
      </c>
      <c r="S37" s="11">
        <f>(R37+N37)/2</f>
        <v>2.75</v>
      </c>
      <c r="U37" t="s">
        <v>75</v>
      </c>
      <c r="V37" s="8" t="s">
        <v>78</v>
      </c>
      <c r="W37" s="6">
        <v>2.5</v>
      </c>
      <c r="Y37" t="s">
        <v>75</v>
      </c>
      <c r="Z37" s="8" t="s">
        <v>78</v>
      </c>
      <c r="AA37" s="6">
        <v>2</v>
      </c>
      <c r="AB37" s="11">
        <f>(AA37+W37)/2</f>
        <v>2.25</v>
      </c>
    </row>
    <row r="38" spans="1:28" x14ac:dyDescent="0.35">
      <c r="A38" t="s">
        <v>75</v>
      </c>
      <c r="B38" s="8" t="s">
        <v>79</v>
      </c>
      <c r="C38" s="6">
        <v>3.5</v>
      </c>
      <c r="D38" s="9">
        <v>4</v>
      </c>
      <c r="F38" t="s">
        <v>75</v>
      </c>
      <c r="G38" s="8" t="s">
        <v>79</v>
      </c>
      <c r="H38" s="6">
        <v>2.5</v>
      </c>
      <c r="I38" s="9">
        <v>2.5</v>
      </c>
      <c r="J38" s="11">
        <f t="shared" si="3"/>
        <v>3.125</v>
      </c>
      <c r="L38" t="s">
        <v>75</v>
      </c>
      <c r="M38" s="8" t="s">
        <v>80</v>
      </c>
      <c r="N38" s="6">
        <v>3.5</v>
      </c>
      <c r="P38" t="s">
        <v>75</v>
      </c>
      <c r="Q38" s="8" t="s">
        <v>80</v>
      </c>
      <c r="R38" s="6">
        <v>3.5</v>
      </c>
      <c r="S38" s="10">
        <f t="shared" ref="S38:S59" si="4">(R38+N38)/2</f>
        <v>3.5</v>
      </c>
      <c r="U38" t="s">
        <v>75</v>
      </c>
      <c r="V38" s="8" t="s">
        <v>81</v>
      </c>
      <c r="W38" s="6">
        <v>3</v>
      </c>
      <c r="Y38" t="s">
        <v>75</v>
      </c>
      <c r="Z38" s="8" t="s">
        <v>81</v>
      </c>
      <c r="AA38" s="6">
        <v>2.5</v>
      </c>
      <c r="AB38" s="11">
        <f t="shared" ref="AB38:AB50" si="5">(AA38+W38)/2</f>
        <v>2.75</v>
      </c>
    </row>
    <row r="39" spans="1:28" x14ac:dyDescent="0.35">
      <c r="A39" t="s">
        <v>75</v>
      </c>
      <c r="B39" s="8" t="s">
        <v>82</v>
      </c>
      <c r="C39" s="6">
        <v>4</v>
      </c>
      <c r="D39" s="9">
        <v>4</v>
      </c>
      <c r="F39" t="s">
        <v>75</v>
      </c>
      <c r="G39" s="8" t="s">
        <v>82</v>
      </c>
      <c r="H39" s="6">
        <v>3</v>
      </c>
      <c r="I39" s="9">
        <v>3</v>
      </c>
      <c r="J39" s="10">
        <f t="shared" si="3"/>
        <v>3.5</v>
      </c>
      <c r="L39" t="s">
        <v>75</v>
      </c>
      <c r="M39" s="8" t="s">
        <v>83</v>
      </c>
      <c r="N39" s="6">
        <v>4</v>
      </c>
      <c r="P39" t="s">
        <v>75</v>
      </c>
      <c r="Q39" s="8" t="s">
        <v>83</v>
      </c>
      <c r="R39" s="6">
        <v>3.5</v>
      </c>
      <c r="S39" s="10">
        <f t="shared" si="4"/>
        <v>3.75</v>
      </c>
      <c r="U39" t="s">
        <v>75</v>
      </c>
      <c r="V39" s="8" t="s">
        <v>84</v>
      </c>
      <c r="W39" s="6">
        <v>4</v>
      </c>
      <c r="Y39" t="s">
        <v>75</v>
      </c>
      <c r="Z39" s="8" t="s">
        <v>84</v>
      </c>
      <c r="AA39" s="6">
        <v>3.5</v>
      </c>
      <c r="AB39" s="10">
        <f t="shared" si="5"/>
        <v>3.75</v>
      </c>
    </row>
    <row r="40" spans="1:28" x14ac:dyDescent="0.35">
      <c r="A40" t="s">
        <v>75</v>
      </c>
      <c r="B40" s="8" t="s">
        <v>85</v>
      </c>
      <c r="C40" s="6">
        <v>3.5</v>
      </c>
      <c r="D40" s="9">
        <v>3</v>
      </c>
      <c r="F40" t="s">
        <v>75</v>
      </c>
      <c r="G40" s="8" t="s">
        <v>85</v>
      </c>
      <c r="H40" s="6">
        <v>2.5</v>
      </c>
      <c r="I40" s="9">
        <v>3.5</v>
      </c>
      <c r="J40" s="11">
        <f t="shared" si="3"/>
        <v>3.125</v>
      </c>
      <c r="L40" t="s">
        <v>75</v>
      </c>
      <c r="M40" s="8" t="s">
        <v>86</v>
      </c>
      <c r="N40" s="6">
        <v>2</v>
      </c>
      <c r="P40" t="s">
        <v>75</v>
      </c>
      <c r="Q40" s="8" t="s">
        <v>86</v>
      </c>
      <c r="R40" s="6">
        <v>3</v>
      </c>
      <c r="S40" s="11">
        <f t="shared" si="4"/>
        <v>2.5</v>
      </c>
      <c r="U40" t="s">
        <v>75</v>
      </c>
      <c r="V40" s="8" t="s">
        <v>87</v>
      </c>
      <c r="W40" s="6">
        <v>1.5</v>
      </c>
      <c r="Y40" t="s">
        <v>75</v>
      </c>
      <c r="Z40" s="8" t="s">
        <v>87</v>
      </c>
      <c r="AA40" s="6">
        <v>2</v>
      </c>
      <c r="AB40" s="11">
        <f t="shared" si="5"/>
        <v>1.75</v>
      </c>
    </row>
    <row r="41" spans="1:28" x14ac:dyDescent="0.35">
      <c r="A41" t="s">
        <v>75</v>
      </c>
      <c r="B41" s="8" t="s">
        <v>88</v>
      </c>
      <c r="C41" s="6">
        <v>2</v>
      </c>
      <c r="D41" s="9">
        <v>1.5</v>
      </c>
      <c r="F41" t="s">
        <v>75</v>
      </c>
      <c r="G41" s="8" t="s">
        <v>88</v>
      </c>
      <c r="H41" s="6">
        <v>1.5</v>
      </c>
      <c r="I41" s="9">
        <v>3</v>
      </c>
      <c r="J41" s="11">
        <f t="shared" si="3"/>
        <v>2</v>
      </c>
      <c r="L41" t="s">
        <v>75</v>
      </c>
      <c r="M41" s="8" t="s">
        <v>89</v>
      </c>
      <c r="N41" s="6">
        <v>3</v>
      </c>
      <c r="P41" t="s">
        <v>75</v>
      </c>
      <c r="Q41" s="8" t="s">
        <v>89</v>
      </c>
      <c r="R41" s="6">
        <v>2</v>
      </c>
      <c r="S41" s="11">
        <f t="shared" si="4"/>
        <v>2.5</v>
      </c>
      <c r="U41" t="s">
        <v>75</v>
      </c>
      <c r="V41" s="8" t="s">
        <v>90</v>
      </c>
      <c r="W41" s="6">
        <v>2</v>
      </c>
      <c r="Y41" t="s">
        <v>75</v>
      </c>
      <c r="Z41" s="8" t="s">
        <v>90</v>
      </c>
      <c r="AA41" s="6">
        <v>2</v>
      </c>
      <c r="AB41" s="11">
        <f t="shared" si="5"/>
        <v>2</v>
      </c>
    </row>
    <row r="42" spans="1:28" x14ac:dyDescent="0.35">
      <c r="A42" t="s">
        <v>75</v>
      </c>
      <c r="B42" s="8" t="s">
        <v>91</v>
      </c>
      <c r="C42" s="6">
        <v>3</v>
      </c>
      <c r="D42" s="9">
        <v>3</v>
      </c>
      <c r="F42" t="s">
        <v>75</v>
      </c>
      <c r="G42" s="8" t="s">
        <v>91</v>
      </c>
      <c r="H42" s="6">
        <v>2</v>
      </c>
      <c r="I42" s="9">
        <v>3.5</v>
      </c>
      <c r="J42" s="11">
        <f t="shared" si="3"/>
        <v>2.875</v>
      </c>
      <c r="L42" t="s">
        <v>75</v>
      </c>
      <c r="M42" s="8" t="s">
        <v>92</v>
      </c>
      <c r="N42" s="6">
        <v>1.5</v>
      </c>
      <c r="P42" t="s">
        <v>75</v>
      </c>
      <c r="Q42" s="8" t="s">
        <v>92</v>
      </c>
      <c r="R42" s="6">
        <v>1</v>
      </c>
      <c r="S42" s="11">
        <f t="shared" si="4"/>
        <v>1.25</v>
      </c>
      <c r="U42" t="s">
        <v>75</v>
      </c>
      <c r="V42" s="8" t="s">
        <v>93</v>
      </c>
      <c r="W42" s="6">
        <v>1.5</v>
      </c>
      <c r="Y42" t="s">
        <v>75</v>
      </c>
      <c r="Z42" s="8" t="s">
        <v>93</v>
      </c>
      <c r="AA42" s="6">
        <v>1</v>
      </c>
      <c r="AB42" s="11">
        <f t="shared" si="5"/>
        <v>1.25</v>
      </c>
    </row>
    <row r="43" spans="1:28" x14ac:dyDescent="0.35">
      <c r="A43" t="s">
        <v>75</v>
      </c>
      <c r="B43" s="8" t="s">
        <v>94</v>
      </c>
      <c r="C43" s="6">
        <v>2</v>
      </c>
      <c r="D43" s="9">
        <v>3</v>
      </c>
      <c r="F43" t="s">
        <v>75</v>
      </c>
      <c r="G43" s="8" t="s">
        <v>94</v>
      </c>
      <c r="H43" s="6">
        <v>2.5</v>
      </c>
      <c r="I43" s="9">
        <v>2.5</v>
      </c>
      <c r="J43" s="11">
        <f t="shared" si="3"/>
        <v>2.5</v>
      </c>
      <c r="L43" t="s">
        <v>75</v>
      </c>
      <c r="M43" s="8" t="s">
        <v>95</v>
      </c>
      <c r="N43" s="6">
        <v>4</v>
      </c>
      <c r="P43" t="s">
        <v>75</v>
      </c>
      <c r="Q43" s="8" t="s">
        <v>95</v>
      </c>
      <c r="R43" s="6">
        <v>4</v>
      </c>
      <c r="S43" s="10">
        <f t="shared" si="4"/>
        <v>4</v>
      </c>
      <c r="U43" t="s">
        <v>75</v>
      </c>
      <c r="V43" s="8" t="s">
        <v>96</v>
      </c>
      <c r="W43" s="6">
        <v>2.5</v>
      </c>
      <c r="Y43" t="s">
        <v>75</v>
      </c>
      <c r="Z43" s="8" t="s">
        <v>96</v>
      </c>
      <c r="AA43" s="6">
        <v>1.5</v>
      </c>
      <c r="AB43" s="11">
        <f t="shared" si="5"/>
        <v>2</v>
      </c>
    </row>
    <row r="44" spans="1:28" x14ac:dyDescent="0.35">
      <c r="A44" t="s">
        <v>75</v>
      </c>
      <c r="B44" s="8" t="s">
        <v>97</v>
      </c>
      <c r="C44" s="6">
        <v>2.5</v>
      </c>
      <c r="D44" s="9">
        <v>3</v>
      </c>
      <c r="F44" t="s">
        <v>75</v>
      </c>
      <c r="G44" s="8" t="s">
        <v>97</v>
      </c>
      <c r="H44" s="6">
        <v>2</v>
      </c>
      <c r="I44" s="9">
        <v>2.5</v>
      </c>
      <c r="J44" s="11">
        <f t="shared" si="3"/>
        <v>2.5</v>
      </c>
      <c r="L44" t="s">
        <v>75</v>
      </c>
      <c r="M44" s="8" t="s">
        <v>98</v>
      </c>
      <c r="N44" s="6">
        <v>1</v>
      </c>
      <c r="P44" t="s">
        <v>75</v>
      </c>
      <c r="Q44" s="8" t="s">
        <v>98</v>
      </c>
      <c r="R44" s="6">
        <v>2</v>
      </c>
      <c r="S44" s="11">
        <f t="shared" si="4"/>
        <v>1.5</v>
      </c>
      <c r="U44" t="s">
        <v>75</v>
      </c>
      <c r="V44" s="8" t="s">
        <v>99</v>
      </c>
      <c r="W44" s="6">
        <v>3</v>
      </c>
      <c r="Y44" t="s">
        <v>75</v>
      </c>
      <c r="Z44" s="8" t="s">
        <v>99</v>
      </c>
      <c r="AA44" s="6">
        <v>4</v>
      </c>
      <c r="AB44" s="10">
        <f t="shared" si="5"/>
        <v>3.5</v>
      </c>
    </row>
    <row r="45" spans="1:28" x14ac:dyDescent="0.35">
      <c r="A45" t="s">
        <v>75</v>
      </c>
      <c r="B45" s="8" t="s">
        <v>100</v>
      </c>
      <c r="C45" s="6">
        <v>3</v>
      </c>
      <c r="D45" s="9">
        <v>3.5</v>
      </c>
      <c r="F45" t="s">
        <v>75</v>
      </c>
      <c r="G45" s="8" t="s">
        <v>100</v>
      </c>
      <c r="H45" s="6">
        <v>1.5</v>
      </c>
      <c r="I45" s="9">
        <v>3.5</v>
      </c>
      <c r="J45" s="11">
        <f t="shared" si="3"/>
        <v>2.875</v>
      </c>
      <c r="L45" t="s">
        <v>75</v>
      </c>
      <c r="M45" s="8" t="s">
        <v>101</v>
      </c>
      <c r="N45" s="6">
        <v>2.5</v>
      </c>
      <c r="P45" t="s">
        <v>75</v>
      </c>
      <c r="Q45" s="8" t="s">
        <v>101</v>
      </c>
      <c r="R45" s="6">
        <v>2</v>
      </c>
      <c r="S45" s="11">
        <f t="shared" si="4"/>
        <v>2.25</v>
      </c>
      <c r="U45" t="s">
        <v>75</v>
      </c>
      <c r="V45" s="8" t="s">
        <v>102</v>
      </c>
      <c r="W45" s="6">
        <v>3</v>
      </c>
      <c r="Y45" t="s">
        <v>75</v>
      </c>
      <c r="Z45" s="8" t="s">
        <v>102</v>
      </c>
      <c r="AA45" s="6">
        <v>3.5</v>
      </c>
      <c r="AB45" s="11">
        <f t="shared" si="5"/>
        <v>3.25</v>
      </c>
    </row>
    <row r="46" spans="1:28" x14ac:dyDescent="0.35">
      <c r="A46" t="s">
        <v>75</v>
      </c>
      <c r="B46" s="8" t="s">
        <v>103</v>
      </c>
      <c r="C46" s="6">
        <v>1.5</v>
      </c>
      <c r="D46" s="9">
        <v>1.5</v>
      </c>
      <c r="F46" t="s">
        <v>75</v>
      </c>
      <c r="G46" s="8" t="s">
        <v>103</v>
      </c>
      <c r="H46" s="6">
        <v>1</v>
      </c>
      <c r="I46" s="9">
        <v>2</v>
      </c>
      <c r="J46" s="11">
        <f t="shared" si="3"/>
        <v>1.5</v>
      </c>
      <c r="L46" t="s">
        <v>75</v>
      </c>
      <c r="M46" s="8" t="s">
        <v>104</v>
      </c>
      <c r="N46" s="6">
        <v>3.5</v>
      </c>
      <c r="P46" t="s">
        <v>75</v>
      </c>
      <c r="Q46" s="8" t="s">
        <v>104</v>
      </c>
      <c r="R46" s="6">
        <v>3.5</v>
      </c>
      <c r="S46" s="10">
        <f t="shared" si="4"/>
        <v>3.5</v>
      </c>
      <c r="U46" t="s">
        <v>75</v>
      </c>
      <c r="V46" s="8" t="s">
        <v>105</v>
      </c>
      <c r="W46" s="6">
        <v>3.5</v>
      </c>
      <c r="Y46" t="s">
        <v>75</v>
      </c>
      <c r="Z46" s="8" t="s">
        <v>105</v>
      </c>
      <c r="AA46" s="6"/>
      <c r="AB46" s="10">
        <v>3.5</v>
      </c>
    </row>
    <row r="47" spans="1:28" x14ac:dyDescent="0.35">
      <c r="A47" t="s">
        <v>75</v>
      </c>
      <c r="B47" s="8" t="s">
        <v>106</v>
      </c>
      <c r="C47" s="6">
        <v>2.5</v>
      </c>
      <c r="D47" s="9">
        <v>3</v>
      </c>
      <c r="F47" t="s">
        <v>75</v>
      </c>
      <c r="G47" s="8" t="s">
        <v>106</v>
      </c>
      <c r="H47" s="6">
        <v>3</v>
      </c>
      <c r="I47" s="9">
        <v>3.5</v>
      </c>
      <c r="J47" s="11">
        <f t="shared" si="3"/>
        <v>3</v>
      </c>
      <c r="L47" t="s">
        <v>75</v>
      </c>
      <c r="M47" s="8" t="s">
        <v>107</v>
      </c>
      <c r="N47" s="6">
        <v>2.5</v>
      </c>
      <c r="P47" t="s">
        <v>75</v>
      </c>
      <c r="Q47" s="8" t="s">
        <v>107</v>
      </c>
      <c r="R47" s="6">
        <v>2</v>
      </c>
      <c r="S47" s="11">
        <f t="shared" si="4"/>
        <v>2.25</v>
      </c>
      <c r="U47" t="s">
        <v>75</v>
      </c>
      <c r="V47" s="8" t="s">
        <v>108</v>
      </c>
      <c r="W47" s="6">
        <v>1</v>
      </c>
      <c r="Y47" t="s">
        <v>75</v>
      </c>
      <c r="Z47" s="8" t="s">
        <v>108</v>
      </c>
      <c r="AA47" s="6">
        <v>3</v>
      </c>
      <c r="AB47" s="11">
        <f t="shared" si="5"/>
        <v>2</v>
      </c>
    </row>
    <row r="48" spans="1:28" x14ac:dyDescent="0.35">
      <c r="A48" t="s">
        <v>75</v>
      </c>
      <c r="B48" s="8" t="s">
        <v>109</v>
      </c>
      <c r="C48" s="6">
        <v>2.5</v>
      </c>
      <c r="D48" s="9">
        <v>2</v>
      </c>
      <c r="F48" t="s">
        <v>75</v>
      </c>
      <c r="G48" s="8" t="s">
        <v>109</v>
      </c>
      <c r="H48" s="6">
        <v>3</v>
      </c>
      <c r="I48" s="9">
        <v>3</v>
      </c>
      <c r="J48" s="11">
        <f t="shared" si="3"/>
        <v>2.625</v>
      </c>
      <c r="L48" t="s">
        <v>75</v>
      </c>
      <c r="M48" s="8" t="s">
        <v>110</v>
      </c>
      <c r="N48" s="6">
        <v>3.5</v>
      </c>
      <c r="P48" t="s">
        <v>75</v>
      </c>
      <c r="Q48" s="8" t="s">
        <v>110</v>
      </c>
      <c r="R48" s="6">
        <v>4</v>
      </c>
      <c r="S48" s="10">
        <f t="shared" si="4"/>
        <v>3.75</v>
      </c>
      <c r="U48" t="s">
        <v>75</v>
      </c>
      <c r="V48" s="8" t="s">
        <v>111</v>
      </c>
      <c r="W48" s="6">
        <v>2.5</v>
      </c>
      <c r="Y48" t="s">
        <v>75</v>
      </c>
      <c r="Z48" s="8" t="s">
        <v>111</v>
      </c>
      <c r="AA48" s="6">
        <v>1.5</v>
      </c>
      <c r="AB48" s="11">
        <f t="shared" si="5"/>
        <v>2</v>
      </c>
    </row>
    <row r="49" spans="1:28" x14ac:dyDescent="0.35">
      <c r="A49" t="s">
        <v>75</v>
      </c>
      <c r="B49" s="8" t="s">
        <v>112</v>
      </c>
      <c r="C49" s="6">
        <v>1.5</v>
      </c>
      <c r="D49" s="9">
        <v>1.5</v>
      </c>
      <c r="F49" t="s">
        <v>75</v>
      </c>
      <c r="G49" s="8" t="s">
        <v>112</v>
      </c>
      <c r="H49" s="6">
        <v>1</v>
      </c>
      <c r="I49" s="9">
        <v>2</v>
      </c>
      <c r="J49" s="11">
        <f t="shared" si="3"/>
        <v>1.5</v>
      </c>
      <c r="L49" t="s">
        <v>75</v>
      </c>
      <c r="M49" s="8" t="s">
        <v>113</v>
      </c>
      <c r="N49" s="6">
        <v>3</v>
      </c>
      <c r="P49" t="s">
        <v>75</v>
      </c>
      <c r="Q49" s="8" t="s">
        <v>113</v>
      </c>
      <c r="R49" s="6">
        <v>1.5</v>
      </c>
      <c r="S49" s="11">
        <f t="shared" si="4"/>
        <v>2.25</v>
      </c>
      <c r="U49" t="s">
        <v>75</v>
      </c>
      <c r="V49" s="8" t="s">
        <v>114</v>
      </c>
      <c r="W49" s="6">
        <v>2.5</v>
      </c>
      <c r="Y49" t="s">
        <v>75</v>
      </c>
      <c r="Z49" s="8" t="s">
        <v>114</v>
      </c>
      <c r="AA49" s="6">
        <v>2.5</v>
      </c>
      <c r="AB49" s="11">
        <f t="shared" si="5"/>
        <v>2.5</v>
      </c>
    </row>
    <row r="50" spans="1:28" x14ac:dyDescent="0.35">
      <c r="A50" t="s">
        <v>75</v>
      </c>
      <c r="B50" s="8" t="s">
        <v>115</v>
      </c>
      <c r="C50" s="6">
        <v>2</v>
      </c>
      <c r="D50" s="9">
        <v>2.5</v>
      </c>
      <c r="F50" t="s">
        <v>75</v>
      </c>
      <c r="G50" s="8" t="s">
        <v>115</v>
      </c>
      <c r="H50" s="6">
        <v>2.5</v>
      </c>
      <c r="I50" s="9">
        <v>3.5</v>
      </c>
      <c r="J50" s="11">
        <f t="shared" si="3"/>
        <v>2.625</v>
      </c>
      <c r="L50" t="s">
        <v>75</v>
      </c>
      <c r="M50" s="8" t="s">
        <v>116</v>
      </c>
      <c r="N50" s="6">
        <v>3</v>
      </c>
      <c r="P50" t="s">
        <v>75</v>
      </c>
      <c r="Q50" s="8" t="s">
        <v>116</v>
      </c>
      <c r="R50" s="6">
        <v>3.5</v>
      </c>
      <c r="S50" s="11">
        <f t="shared" si="4"/>
        <v>3.25</v>
      </c>
      <c r="U50" t="s">
        <v>75</v>
      </c>
      <c r="V50" s="8" t="s">
        <v>117</v>
      </c>
      <c r="W50" s="6">
        <v>3.5</v>
      </c>
      <c r="Y50" t="s">
        <v>75</v>
      </c>
      <c r="Z50" s="8" t="s">
        <v>117</v>
      </c>
      <c r="AA50" s="6">
        <v>1.5</v>
      </c>
      <c r="AB50" s="11">
        <f t="shared" si="5"/>
        <v>2.5</v>
      </c>
    </row>
    <row r="51" spans="1:28" x14ac:dyDescent="0.35">
      <c r="A51" t="s">
        <v>75</v>
      </c>
      <c r="B51" s="8" t="s">
        <v>118</v>
      </c>
      <c r="C51" s="6">
        <v>1</v>
      </c>
      <c r="D51" s="9">
        <v>1</v>
      </c>
      <c r="F51" t="s">
        <v>75</v>
      </c>
      <c r="G51" s="8" t="s">
        <v>118</v>
      </c>
      <c r="H51" s="6">
        <v>1.5</v>
      </c>
      <c r="I51" s="9">
        <v>1</v>
      </c>
      <c r="J51" s="11">
        <f t="shared" si="3"/>
        <v>1.125</v>
      </c>
      <c r="L51" t="s">
        <v>75</v>
      </c>
      <c r="M51" s="8" t="s">
        <v>119</v>
      </c>
      <c r="N51" s="6">
        <v>3</v>
      </c>
      <c r="P51" t="s">
        <v>75</v>
      </c>
      <c r="Q51" s="8" t="s">
        <v>119</v>
      </c>
      <c r="R51" s="6">
        <v>1.5</v>
      </c>
      <c r="S51" s="11">
        <f t="shared" si="4"/>
        <v>2.25</v>
      </c>
      <c r="V51" s="3"/>
      <c r="Z51" s="3"/>
    </row>
    <row r="52" spans="1:28" x14ac:dyDescent="0.35">
      <c r="A52" t="s">
        <v>75</v>
      </c>
      <c r="B52" s="8" t="s">
        <v>120</v>
      </c>
      <c r="C52" s="6">
        <v>3</v>
      </c>
      <c r="D52" s="9">
        <v>2</v>
      </c>
      <c r="F52" t="s">
        <v>75</v>
      </c>
      <c r="G52" s="8" t="s">
        <v>120</v>
      </c>
      <c r="H52" s="6">
        <v>2.5</v>
      </c>
      <c r="I52" s="9">
        <v>3</v>
      </c>
      <c r="J52" s="11">
        <f t="shared" si="3"/>
        <v>2.625</v>
      </c>
      <c r="L52" t="s">
        <v>75</v>
      </c>
      <c r="M52" s="8" t="s">
        <v>121</v>
      </c>
      <c r="N52" s="6">
        <v>2.5</v>
      </c>
      <c r="P52" t="s">
        <v>75</v>
      </c>
      <c r="Q52" s="8" t="s">
        <v>121</v>
      </c>
      <c r="R52" s="6">
        <v>3</v>
      </c>
      <c r="S52" s="11">
        <f t="shared" si="4"/>
        <v>2.75</v>
      </c>
      <c r="V52" s="3"/>
      <c r="W52" s="4">
        <f>AVERAGE(W37:W50)</f>
        <v>2.5714285714285716</v>
      </c>
      <c r="Z52" s="3"/>
      <c r="AA52" s="4">
        <f>AVERAGE(AA37:AA50)</f>
        <v>2.3461538461538463</v>
      </c>
    </row>
    <row r="53" spans="1:28" x14ac:dyDescent="0.35">
      <c r="A53" t="s">
        <v>75</v>
      </c>
      <c r="B53" s="8" t="s">
        <v>122</v>
      </c>
      <c r="C53" s="6">
        <v>3</v>
      </c>
      <c r="D53" s="9">
        <v>3.5</v>
      </c>
      <c r="F53" t="s">
        <v>75</v>
      </c>
      <c r="G53" s="8" t="s">
        <v>122</v>
      </c>
      <c r="H53" s="6">
        <v>3.5</v>
      </c>
      <c r="I53" s="9">
        <v>3.5</v>
      </c>
      <c r="J53" s="10">
        <f t="shared" si="3"/>
        <v>3.375</v>
      </c>
      <c r="L53" t="s">
        <v>75</v>
      </c>
      <c r="M53" s="8" t="s">
        <v>123</v>
      </c>
      <c r="N53" s="6">
        <v>1.5</v>
      </c>
      <c r="P53" t="s">
        <v>75</v>
      </c>
      <c r="Q53" s="8" t="s">
        <v>123</v>
      </c>
      <c r="R53" s="6">
        <v>1</v>
      </c>
      <c r="S53" s="11">
        <f t="shared" si="4"/>
        <v>1.25</v>
      </c>
    </row>
    <row r="54" spans="1:28" x14ac:dyDescent="0.35">
      <c r="A54" t="s">
        <v>75</v>
      </c>
      <c r="B54" s="8" t="s">
        <v>124</v>
      </c>
      <c r="C54" s="6">
        <v>2.5</v>
      </c>
      <c r="D54" s="9">
        <v>2.5</v>
      </c>
      <c r="F54" t="s">
        <v>75</v>
      </c>
      <c r="G54" s="8" t="s">
        <v>124</v>
      </c>
      <c r="H54" s="6">
        <v>3.5</v>
      </c>
      <c r="I54" s="9">
        <v>2.5</v>
      </c>
      <c r="J54" s="11">
        <f t="shared" si="3"/>
        <v>2.75</v>
      </c>
      <c r="L54" t="s">
        <v>75</v>
      </c>
      <c r="M54" s="8" t="s">
        <v>125</v>
      </c>
      <c r="N54" s="6">
        <v>2</v>
      </c>
      <c r="P54" t="s">
        <v>75</v>
      </c>
      <c r="Q54" s="8" t="s">
        <v>125</v>
      </c>
      <c r="R54" s="6">
        <v>3</v>
      </c>
      <c r="S54" s="11">
        <f t="shared" si="4"/>
        <v>2.5</v>
      </c>
    </row>
    <row r="55" spans="1:28" x14ac:dyDescent="0.35">
      <c r="A55" t="s">
        <v>75</v>
      </c>
      <c r="B55" s="8" t="s">
        <v>126</v>
      </c>
      <c r="C55" s="6">
        <v>3.5</v>
      </c>
      <c r="D55" s="9">
        <v>2.5</v>
      </c>
      <c r="F55" t="s">
        <v>75</v>
      </c>
      <c r="G55" s="8" t="s">
        <v>126</v>
      </c>
      <c r="H55" s="6">
        <v>3.5</v>
      </c>
      <c r="I55" s="9">
        <v>3</v>
      </c>
      <c r="J55" s="11">
        <f t="shared" si="3"/>
        <v>3.125</v>
      </c>
      <c r="L55" t="s">
        <v>75</v>
      </c>
      <c r="M55" s="8" t="s">
        <v>127</v>
      </c>
      <c r="N55" s="6">
        <v>3.5</v>
      </c>
      <c r="P55" t="s">
        <v>75</v>
      </c>
      <c r="Q55" s="8" t="s">
        <v>127</v>
      </c>
      <c r="R55" s="6">
        <v>2.5</v>
      </c>
      <c r="S55" s="11">
        <f t="shared" si="4"/>
        <v>3</v>
      </c>
    </row>
    <row r="56" spans="1:28" x14ac:dyDescent="0.35">
      <c r="A56" t="s">
        <v>75</v>
      </c>
      <c r="B56" s="8" t="s">
        <v>128</v>
      </c>
      <c r="C56" s="6">
        <v>1.5</v>
      </c>
      <c r="D56" s="9">
        <v>2</v>
      </c>
      <c r="F56" t="s">
        <v>75</v>
      </c>
      <c r="G56" s="8" t="s">
        <v>128</v>
      </c>
      <c r="H56" s="6">
        <v>1.5</v>
      </c>
      <c r="I56" s="9">
        <v>1.5</v>
      </c>
      <c r="J56" s="11">
        <f t="shared" si="3"/>
        <v>1.625</v>
      </c>
      <c r="L56" t="s">
        <v>75</v>
      </c>
      <c r="M56" s="8" t="s">
        <v>129</v>
      </c>
      <c r="N56" s="6">
        <v>2</v>
      </c>
      <c r="P56" t="s">
        <v>75</v>
      </c>
      <c r="Q56" s="8" t="s">
        <v>129</v>
      </c>
      <c r="R56" s="6">
        <v>3</v>
      </c>
      <c r="S56" s="11">
        <f t="shared" si="4"/>
        <v>2.5</v>
      </c>
    </row>
    <row r="57" spans="1:28" x14ac:dyDescent="0.35">
      <c r="A57" t="s">
        <v>75</v>
      </c>
      <c r="B57" s="8" t="s">
        <v>130</v>
      </c>
      <c r="C57" s="6">
        <v>2</v>
      </c>
      <c r="D57" s="9">
        <v>3</v>
      </c>
      <c r="F57" t="s">
        <v>75</v>
      </c>
      <c r="G57" s="8" t="s">
        <v>130</v>
      </c>
      <c r="H57" s="6">
        <v>3</v>
      </c>
      <c r="I57" s="9">
        <v>2</v>
      </c>
      <c r="J57" s="11">
        <f t="shared" si="3"/>
        <v>2.5</v>
      </c>
      <c r="L57" t="s">
        <v>75</v>
      </c>
      <c r="M57" s="8" t="s">
        <v>131</v>
      </c>
      <c r="N57" s="6">
        <v>1</v>
      </c>
      <c r="P57" t="s">
        <v>75</v>
      </c>
      <c r="Q57" s="8" t="s">
        <v>131</v>
      </c>
      <c r="R57" s="6">
        <v>1.5</v>
      </c>
      <c r="S57" s="11">
        <f t="shared" si="4"/>
        <v>1.25</v>
      </c>
    </row>
    <row r="58" spans="1:28" ht="15" thickBot="1" x14ac:dyDescent="0.4">
      <c r="A58" t="s">
        <v>75</v>
      </c>
      <c r="B58" s="8" t="s">
        <v>132</v>
      </c>
      <c r="C58" s="6">
        <v>3</v>
      </c>
      <c r="D58" s="9">
        <v>3.5</v>
      </c>
      <c r="F58" t="s">
        <v>75</v>
      </c>
      <c r="G58" s="8" t="s">
        <v>132</v>
      </c>
      <c r="H58" s="6">
        <v>3.5</v>
      </c>
      <c r="I58" s="9">
        <v>4</v>
      </c>
      <c r="J58" s="10">
        <f t="shared" si="3"/>
        <v>3.5</v>
      </c>
      <c r="L58" t="s">
        <v>75</v>
      </c>
      <c r="M58" s="8" t="s">
        <v>133</v>
      </c>
      <c r="N58" s="6">
        <v>2.5</v>
      </c>
      <c r="P58" t="s">
        <v>75</v>
      </c>
      <c r="Q58" s="8" t="s">
        <v>133</v>
      </c>
      <c r="R58" s="6">
        <v>3.5</v>
      </c>
      <c r="S58" s="12">
        <f t="shared" si="4"/>
        <v>3</v>
      </c>
    </row>
    <row r="59" spans="1:28" ht="15" thickBot="1" x14ac:dyDescent="0.4">
      <c r="B59" s="8"/>
      <c r="C59" s="4"/>
      <c r="D59" s="4"/>
      <c r="G59" s="8"/>
      <c r="H59" s="4"/>
      <c r="I59" s="4"/>
      <c r="J59" s="4"/>
      <c r="L59" t="s">
        <v>75</v>
      </c>
      <c r="M59" s="8" t="s">
        <v>134</v>
      </c>
      <c r="N59" s="6">
        <v>4</v>
      </c>
      <c r="P59" t="s">
        <v>75</v>
      </c>
      <c r="Q59" s="8" t="s">
        <v>134</v>
      </c>
      <c r="R59" s="6">
        <v>2.5</v>
      </c>
      <c r="S59" s="13">
        <f t="shared" si="4"/>
        <v>3.25</v>
      </c>
    </row>
    <row r="60" spans="1:28" x14ac:dyDescent="0.35">
      <c r="B60" s="8"/>
      <c r="C60" s="4">
        <f>AVERAGE(C37:C58)</f>
        <v>2.5909090909090908</v>
      </c>
      <c r="D60" s="4">
        <f>AVERAGE(D37:D58)</f>
        <v>2.6590909090909092</v>
      </c>
      <c r="G60" s="8"/>
      <c r="H60" s="4">
        <f>AVERAGE(H37:H58)</f>
        <v>2.4772727272727271</v>
      </c>
      <c r="I60" s="4">
        <f>AVERAGE(I37:I58)</f>
        <v>2.8409090909090908</v>
      </c>
      <c r="J60" s="4"/>
      <c r="M60" s="8"/>
      <c r="Q60" s="8"/>
    </row>
    <row r="61" spans="1:28" x14ac:dyDescent="0.35">
      <c r="B61" s="8"/>
      <c r="C61" s="4"/>
      <c r="D61" s="4"/>
      <c r="G61" s="8"/>
      <c r="H61" s="4"/>
      <c r="I61" s="4"/>
      <c r="J61" s="4"/>
      <c r="M61" s="8"/>
      <c r="N61" s="4">
        <f>AVERAGE(N37:N59)</f>
        <v>2.6739130434782608</v>
      </c>
      <c r="Q61" s="8"/>
      <c r="R61" s="4">
        <f>AVERAGE(R37:R59)</f>
        <v>2.6086956521739131</v>
      </c>
    </row>
    <row r="62" spans="1:28" x14ac:dyDescent="0.35">
      <c r="B62" s="8"/>
      <c r="C62" s="4"/>
      <c r="D62" s="4"/>
      <c r="G62" s="8"/>
      <c r="H62" s="4"/>
      <c r="I62" s="4"/>
      <c r="J62" s="4"/>
    </row>
    <row r="63" spans="1:28" x14ac:dyDescent="0.35">
      <c r="A63" s="1" t="s">
        <v>5</v>
      </c>
      <c r="F63" s="1" t="s">
        <v>5</v>
      </c>
      <c r="L63" s="1" t="s">
        <v>6</v>
      </c>
      <c r="P63" s="1" t="s">
        <v>6</v>
      </c>
      <c r="U63" s="1" t="s">
        <v>7</v>
      </c>
      <c r="Y63" s="1" t="s">
        <v>7</v>
      </c>
    </row>
    <row r="64" spans="1:28" x14ac:dyDescent="0.35">
      <c r="A64" t="s">
        <v>8</v>
      </c>
      <c r="B64" t="s">
        <v>9</v>
      </c>
      <c r="C64" s="6" t="s">
        <v>10</v>
      </c>
      <c r="D64" s="6" t="s">
        <v>11</v>
      </c>
      <c r="F64" t="s">
        <v>8</v>
      </c>
      <c r="G64" t="s">
        <v>9</v>
      </c>
      <c r="H64" s="6" t="s">
        <v>10</v>
      </c>
      <c r="I64" s="6" t="s">
        <v>11</v>
      </c>
      <c r="J64" s="6" t="s">
        <v>12</v>
      </c>
      <c r="L64" t="s">
        <v>13</v>
      </c>
      <c r="M64" t="s">
        <v>9</v>
      </c>
      <c r="N64" s="6" t="s">
        <v>10</v>
      </c>
      <c r="P64" t="s">
        <v>13</v>
      </c>
      <c r="Q64" t="s">
        <v>9</v>
      </c>
      <c r="R64" s="6" t="s">
        <v>10</v>
      </c>
      <c r="S64" s="6" t="s">
        <v>12</v>
      </c>
      <c r="U64" t="s">
        <v>13</v>
      </c>
      <c r="V64" t="s">
        <v>9</v>
      </c>
      <c r="W64" s="6" t="s">
        <v>10</v>
      </c>
      <c r="Y64" t="s">
        <v>13</v>
      </c>
      <c r="Z64" t="s">
        <v>9</v>
      </c>
      <c r="AA64" s="6" t="s">
        <v>10</v>
      </c>
      <c r="AB64" s="6" t="s">
        <v>12</v>
      </c>
    </row>
    <row r="65" spans="1:28" x14ac:dyDescent="0.35">
      <c r="A65" t="s">
        <v>135</v>
      </c>
      <c r="B65" s="8" t="s">
        <v>136</v>
      </c>
      <c r="C65" s="6">
        <v>3.5</v>
      </c>
      <c r="D65" s="9">
        <v>4</v>
      </c>
      <c r="F65" t="s">
        <v>135</v>
      </c>
      <c r="G65" s="8" t="s">
        <v>137</v>
      </c>
      <c r="H65" s="6">
        <v>3.5</v>
      </c>
      <c r="I65" s="9">
        <v>2.5</v>
      </c>
      <c r="J65" s="10">
        <f t="shared" ref="J65:J86" si="6">(I65+H65+D65+C65)/4</f>
        <v>3.375</v>
      </c>
      <c r="L65" t="s">
        <v>135</v>
      </c>
      <c r="M65" s="8" t="s">
        <v>138</v>
      </c>
      <c r="N65" s="6">
        <v>1.5</v>
      </c>
      <c r="P65" t="s">
        <v>135</v>
      </c>
      <c r="Q65" s="8" t="s">
        <v>138</v>
      </c>
      <c r="R65" s="6">
        <v>2</v>
      </c>
      <c r="S65" s="11">
        <f>(R65+N65)/2</f>
        <v>1.75</v>
      </c>
      <c r="U65" t="s">
        <v>135</v>
      </c>
      <c r="V65" s="8" t="s">
        <v>139</v>
      </c>
      <c r="W65" s="6"/>
      <c r="Y65" t="s">
        <v>135</v>
      </c>
      <c r="Z65" s="8" t="s">
        <v>139</v>
      </c>
      <c r="AA65" s="6"/>
      <c r="AB65" s="11"/>
    </row>
    <row r="66" spans="1:28" x14ac:dyDescent="0.35">
      <c r="A66" t="s">
        <v>135</v>
      </c>
      <c r="B66" s="8" t="s">
        <v>140</v>
      </c>
      <c r="C66" s="6">
        <v>1.5</v>
      </c>
      <c r="D66" s="9">
        <v>2</v>
      </c>
      <c r="F66" t="s">
        <v>135</v>
      </c>
      <c r="G66" s="8" t="s">
        <v>136</v>
      </c>
      <c r="H66" s="6">
        <v>3.5</v>
      </c>
      <c r="I66" s="9">
        <v>2.5</v>
      </c>
      <c r="J66" s="11">
        <f t="shared" si="6"/>
        <v>2.375</v>
      </c>
      <c r="L66" t="s">
        <v>135</v>
      </c>
      <c r="M66" s="8" t="s">
        <v>141</v>
      </c>
      <c r="N66" s="6">
        <v>4</v>
      </c>
      <c r="P66" t="s">
        <v>135</v>
      </c>
      <c r="Q66" s="8" t="s">
        <v>141</v>
      </c>
      <c r="R66" s="6">
        <v>3</v>
      </c>
      <c r="S66" s="10">
        <f t="shared" ref="S66:S86" si="7">(R66+N66)/2</f>
        <v>3.5</v>
      </c>
      <c r="U66" t="s">
        <v>135</v>
      </c>
      <c r="V66" s="8" t="s">
        <v>142</v>
      </c>
      <c r="W66" s="6">
        <v>3.5</v>
      </c>
      <c r="Y66" t="s">
        <v>135</v>
      </c>
      <c r="Z66" s="8" t="s">
        <v>142</v>
      </c>
      <c r="AA66" s="6">
        <v>4</v>
      </c>
      <c r="AB66" s="14">
        <f t="shared" ref="AB66:AB78" si="8">(AA66+W66)/2</f>
        <v>3.75</v>
      </c>
    </row>
    <row r="67" spans="1:28" x14ac:dyDescent="0.35">
      <c r="A67" t="s">
        <v>135</v>
      </c>
      <c r="B67" s="8" t="s">
        <v>143</v>
      </c>
      <c r="C67" s="6">
        <v>2.5</v>
      </c>
      <c r="D67" s="9">
        <v>2.5</v>
      </c>
      <c r="F67" t="s">
        <v>135</v>
      </c>
      <c r="G67" s="8" t="s">
        <v>140</v>
      </c>
      <c r="H67" s="6">
        <v>2.5</v>
      </c>
      <c r="I67" s="9">
        <v>3</v>
      </c>
      <c r="J67" s="11">
        <f t="shared" si="6"/>
        <v>2.625</v>
      </c>
      <c r="L67" t="s">
        <v>135</v>
      </c>
      <c r="M67" s="8" t="s">
        <v>144</v>
      </c>
      <c r="N67" s="6">
        <v>2</v>
      </c>
      <c r="P67" t="s">
        <v>135</v>
      </c>
      <c r="Q67" s="8" t="s">
        <v>144</v>
      </c>
      <c r="R67" s="6">
        <v>1</v>
      </c>
      <c r="S67" s="11">
        <f t="shared" si="7"/>
        <v>1.5</v>
      </c>
      <c r="U67" t="s">
        <v>135</v>
      </c>
      <c r="V67" s="8" t="s">
        <v>145</v>
      </c>
      <c r="W67" s="6">
        <v>3.5</v>
      </c>
      <c r="Y67" t="s">
        <v>135</v>
      </c>
      <c r="Z67" s="8" t="s">
        <v>145</v>
      </c>
      <c r="AA67" s="6">
        <v>3.5</v>
      </c>
      <c r="AB67" s="10">
        <f t="shared" si="8"/>
        <v>3.5</v>
      </c>
    </row>
    <row r="68" spans="1:28" x14ac:dyDescent="0.35">
      <c r="A68" t="s">
        <v>135</v>
      </c>
      <c r="B68" s="8" t="s">
        <v>146</v>
      </c>
      <c r="C68" s="6">
        <v>2</v>
      </c>
      <c r="D68" s="9">
        <v>2</v>
      </c>
      <c r="F68" t="s">
        <v>135</v>
      </c>
      <c r="G68" s="8" t="s">
        <v>143</v>
      </c>
      <c r="H68" s="6">
        <v>2.5</v>
      </c>
      <c r="I68" s="9">
        <v>3.5</v>
      </c>
      <c r="J68" s="11">
        <f t="shared" si="6"/>
        <v>2.5</v>
      </c>
      <c r="L68" t="s">
        <v>135</v>
      </c>
      <c r="M68" s="8" t="s">
        <v>147</v>
      </c>
      <c r="N68" s="6">
        <v>3</v>
      </c>
      <c r="P68" t="s">
        <v>135</v>
      </c>
      <c r="Q68" s="8" t="s">
        <v>147</v>
      </c>
      <c r="R68" s="6">
        <v>3.5</v>
      </c>
      <c r="S68" s="11">
        <f t="shared" si="7"/>
        <v>3.25</v>
      </c>
      <c r="U68" t="s">
        <v>135</v>
      </c>
      <c r="V68" s="8" t="s">
        <v>148</v>
      </c>
      <c r="W68" s="6">
        <v>2</v>
      </c>
      <c r="Y68" t="s">
        <v>135</v>
      </c>
      <c r="Z68" s="8" t="s">
        <v>148</v>
      </c>
      <c r="AA68" s="6">
        <v>2.5</v>
      </c>
      <c r="AB68" s="11">
        <f t="shared" si="8"/>
        <v>2.25</v>
      </c>
    </row>
    <row r="69" spans="1:28" x14ac:dyDescent="0.35">
      <c r="A69" t="s">
        <v>135</v>
      </c>
      <c r="B69" s="8" t="s">
        <v>149</v>
      </c>
      <c r="C69" s="6">
        <v>1</v>
      </c>
      <c r="D69" s="9">
        <v>1.5</v>
      </c>
      <c r="F69" t="s">
        <v>135</v>
      </c>
      <c r="G69" s="8" t="s">
        <v>150</v>
      </c>
      <c r="H69" s="6">
        <v>2</v>
      </c>
      <c r="I69" s="9">
        <v>1</v>
      </c>
      <c r="J69" s="11">
        <f t="shared" si="6"/>
        <v>1.375</v>
      </c>
      <c r="L69" t="s">
        <v>135</v>
      </c>
      <c r="M69" s="8" t="s">
        <v>151</v>
      </c>
      <c r="N69" s="6">
        <v>2.5</v>
      </c>
      <c r="P69" t="s">
        <v>135</v>
      </c>
      <c r="Q69" s="8" t="s">
        <v>151</v>
      </c>
      <c r="R69" s="6">
        <v>2</v>
      </c>
      <c r="S69" s="11">
        <f t="shared" si="7"/>
        <v>2.25</v>
      </c>
      <c r="U69" t="s">
        <v>135</v>
      </c>
      <c r="V69" s="8" t="s">
        <v>152</v>
      </c>
      <c r="W69" s="6">
        <v>3</v>
      </c>
      <c r="Y69" t="s">
        <v>135</v>
      </c>
      <c r="Z69" s="8" t="s">
        <v>152</v>
      </c>
      <c r="AA69" s="6">
        <v>4</v>
      </c>
      <c r="AB69" s="10">
        <f t="shared" si="8"/>
        <v>3.5</v>
      </c>
    </row>
    <row r="70" spans="1:28" ht="15" thickBot="1" x14ac:dyDescent="0.4">
      <c r="A70" t="s">
        <v>135</v>
      </c>
      <c r="B70" s="8" t="s">
        <v>153</v>
      </c>
      <c r="C70" s="6">
        <v>2</v>
      </c>
      <c r="D70" s="9">
        <v>2.5</v>
      </c>
      <c r="F70" t="s">
        <v>135</v>
      </c>
      <c r="G70" s="8" t="s">
        <v>146</v>
      </c>
      <c r="H70" s="6">
        <v>1.5</v>
      </c>
      <c r="I70" s="9">
        <v>2.5</v>
      </c>
      <c r="J70" s="11">
        <f t="shared" si="6"/>
        <v>2.125</v>
      </c>
      <c r="L70" t="s">
        <v>135</v>
      </c>
      <c r="M70" s="8" t="s">
        <v>154</v>
      </c>
      <c r="N70" s="6">
        <v>1.5</v>
      </c>
      <c r="P70" t="s">
        <v>135</v>
      </c>
      <c r="Q70" s="8" t="s">
        <v>154</v>
      </c>
      <c r="R70" s="6">
        <v>1.5</v>
      </c>
      <c r="S70" s="11">
        <f t="shared" si="7"/>
        <v>1.5</v>
      </c>
      <c r="U70" t="s">
        <v>135</v>
      </c>
      <c r="V70" s="8" t="s">
        <v>155</v>
      </c>
      <c r="W70" s="6">
        <v>4</v>
      </c>
      <c r="Y70" t="s">
        <v>135</v>
      </c>
      <c r="Z70" s="8" t="s">
        <v>155</v>
      </c>
      <c r="AA70" s="6">
        <v>3</v>
      </c>
      <c r="AB70" s="15">
        <f t="shared" si="8"/>
        <v>3.5</v>
      </c>
    </row>
    <row r="71" spans="1:28" ht="15" thickBot="1" x14ac:dyDescent="0.4">
      <c r="A71" t="s">
        <v>135</v>
      </c>
      <c r="B71" s="8" t="s">
        <v>156</v>
      </c>
      <c r="C71" s="6">
        <v>3</v>
      </c>
      <c r="D71" s="9">
        <v>1.5</v>
      </c>
      <c r="F71" t="s">
        <v>135</v>
      </c>
      <c r="G71" s="8" t="s">
        <v>149</v>
      </c>
      <c r="H71" s="6">
        <v>2</v>
      </c>
      <c r="I71" s="9">
        <v>1.5</v>
      </c>
      <c r="J71" s="11">
        <f t="shared" si="6"/>
        <v>2</v>
      </c>
      <c r="L71" t="s">
        <v>135</v>
      </c>
      <c r="M71" s="8" t="s">
        <v>157</v>
      </c>
      <c r="N71" s="6">
        <v>3</v>
      </c>
      <c r="P71" t="s">
        <v>135</v>
      </c>
      <c r="Q71" s="8" t="s">
        <v>157</v>
      </c>
      <c r="R71" s="6">
        <v>3.5</v>
      </c>
      <c r="S71" s="11">
        <f t="shared" si="7"/>
        <v>3.25</v>
      </c>
      <c r="U71" t="s">
        <v>135</v>
      </c>
      <c r="V71" s="8" t="s">
        <v>158</v>
      </c>
      <c r="W71" s="6">
        <v>4</v>
      </c>
      <c r="Y71" t="s">
        <v>135</v>
      </c>
      <c r="Z71" s="8" t="s">
        <v>158</v>
      </c>
      <c r="AA71" s="6">
        <v>2.5</v>
      </c>
      <c r="AB71" s="13">
        <f t="shared" si="8"/>
        <v>3.25</v>
      </c>
    </row>
    <row r="72" spans="1:28" x14ac:dyDescent="0.35">
      <c r="A72" t="s">
        <v>135</v>
      </c>
      <c r="B72" s="8" t="s">
        <v>159</v>
      </c>
      <c r="C72" s="6">
        <v>3.5</v>
      </c>
      <c r="D72" s="9">
        <v>3.5</v>
      </c>
      <c r="F72" t="s">
        <v>135</v>
      </c>
      <c r="G72" s="8" t="s">
        <v>153</v>
      </c>
      <c r="H72" s="6">
        <v>3</v>
      </c>
      <c r="I72" s="9">
        <v>1.5</v>
      </c>
      <c r="J72" s="11">
        <f t="shared" si="6"/>
        <v>2.875</v>
      </c>
      <c r="L72" t="s">
        <v>135</v>
      </c>
      <c r="M72" s="8" t="s">
        <v>160</v>
      </c>
      <c r="N72" s="6">
        <v>3</v>
      </c>
      <c r="P72" t="s">
        <v>135</v>
      </c>
      <c r="Q72" s="8" t="s">
        <v>160</v>
      </c>
      <c r="R72" s="6">
        <v>3.5</v>
      </c>
      <c r="S72" s="11">
        <f t="shared" si="7"/>
        <v>3.25</v>
      </c>
      <c r="U72" t="s">
        <v>135</v>
      </c>
      <c r="V72" s="8" t="s">
        <v>161</v>
      </c>
      <c r="W72" s="6">
        <v>1.5</v>
      </c>
      <c r="Y72" t="s">
        <v>135</v>
      </c>
      <c r="Z72" s="8" t="s">
        <v>161</v>
      </c>
      <c r="AA72" s="6">
        <v>1.5</v>
      </c>
      <c r="AB72" s="9">
        <f t="shared" si="8"/>
        <v>1.5</v>
      </c>
    </row>
    <row r="73" spans="1:28" x14ac:dyDescent="0.35">
      <c r="A73" t="s">
        <v>135</v>
      </c>
      <c r="B73" s="8" t="s">
        <v>162</v>
      </c>
      <c r="C73" s="6">
        <v>3</v>
      </c>
      <c r="D73" s="9">
        <v>3.5</v>
      </c>
      <c r="F73" t="s">
        <v>135</v>
      </c>
      <c r="G73" s="8" t="s">
        <v>156</v>
      </c>
      <c r="H73" s="6">
        <v>2</v>
      </c>
      <c r="I73" s="9">
        <v>2</v>
      </c>
      <c r="J73" s="11">
        <f t="shared" si="6"/>
        <v>2.625</v>
      </c>
      <c r="L73" t="s">
        <v>135</v>
      </c>
      <c r="M73" s="8" t="s">
        <v>163</v>
      </c>
      <c r="N73" s="6">
        <v>4</v>
      </c>
      <c r="P73" t="s">
        <v>135</v>
      </c>
      <c r="Q73" s="8" t="s">
        <v>163</v>
      </c>
      <c r="R73" s="6">
        <v>4</v>
      </c>
      <c r="S73" s="10">
        <f t="shared" si="7"/>
        <v>4</v>
      </c>
      <c r="U73" t="s">
        <v>135</v>
      </c>
      <c r="V73" s="8" t="s">
        <v>164</v>
      </c>
      <c r="W73" s="6">
        <v>1</v>
      </c>
      <c r="Y73" t="s">
        <v>135</v>
      </c>
      <c r="Z73" s="8" t="s">
        <v>164</v>
      </c>
      <c r="AA73" s="6">
        <v>3</v>
      </c>
      <c r="AB73" s="11">
        <f t="shared" si="8"/>
        <v>2</v>
      </c>
    </row>
    <row r="74" spans="1:28" x14ac:dyDescent="0.35">
      <c r="A74" t="s">
        <v>135</v>
      </c>
      <c r="B74" s="8" t="s">
        <v>165</v>
      </c>
      <c r="C74" s="6">
        <v>3.5</v>
      </c>
      <c r="D74" s="9">
        <v>3.5</v>
      </c>
      <c r="F74" t="s">
        <v>135</v>
      </c>
      <c r="G74" s="8" t="s">
        <v>159</v>
      </c>
      <c r="H74" s="6">
        <v>4</v>
      </c>
      <c r="I74" s="9">
        <v>3</v>
      </c>
      <c r="J74" s="10">
        <f t="shared" si="6"/>
        <v>3.5</v>
      </c>
      <c r="L74" t="s">
        <v>135</v>
      </c>
      <c r="M74" s="8" t="s">
        <v>166</v>
      </c>
      <c r="N74" s="6">
        <v>2</v>
      </c>
      <c r="P74" t="s">
        <v>135</v>
      </c>
      <c r="Q74" s="8" t="s">
        <v>166</v>
      </c>
      <c r="R74" s="6">
        <v>2</v>
      </c>
      <c r="S74" s="11">
        <f t="shared" si="7"/>
        <v>2</v>
      </c>
      <c r="U74" t="s">
        <v>135</v>
      </c>
      <c r="V74" s="8" t="s">
        <v>167</v>
      </c>
      <c r="W74" s="6">
        <v>2.5</v>
      </c>
      <c r="Y74" t="s">
        <v>135</v>
      </c>
      <c r="Z74" s="8" t="s">
        <v>167</v>
      </c>
      <c r="AA74" s="6">
        <v>2.5</v>
      </c>
      <c r="AB74" s="11">
        <f t="shared" si="8"/>
        <v>2.5</v>
      </c>
    </row>
    <row r="75" spans="1:28" x14ac:dyDescent="0.35">
      <c r="A75" t="s">
        <v>135</v>
      </c>
      <c r="B75" s="8" t="s">
        <v>168</v>
      </c>
      <c r="C75" s="6">
        <v>3</v>
      </c>
      <c r="D75" s="9">
        <v>3</v>
      </c>
      <c r="F75" t="s">
        <v>135</v>
      </c>
      <c r="G75" s="8" t="s">
        <v>162</v>
      </c>
      <c r="H75" s="6">
        <v>4</v>
      </c>
      <c r="I75" s="9">
        <v>4</v>
      </c>
      <c r="J75" s="10">
        <f t="shared" si="6"/>
        <v>3.5</v>
      </c>
      <c r="L75" t="s">
        <v>135</v>
      </c>
      <c r="M75" s="8" t="s">
        <v>169</v>
      </c>
      <c r="N75" s="6">
        <v>2.5</v>
      </c>
      <c r="P75" t="s">
        <v>135</v>
      </c>
      <c r="Q75" s="8" t="s">
        <v>169</v>
      </c>
      <c r="R75" s="6">
        <v>2.5</v>
      </c>
      <c r="S75" s="11">
        <f t="shared" si="7"/>
        <v>2.5</v>
      </c>
      <c r="U75" t="s">
        <v>135</v>
      </c>
      <c r="V75" s="8" t="s">
        <v>170</v>
      </c>
      <c r="W75" s="6">
        <v>2.5</v>
      </c>
      <c r="Y75" t="s">
        <v>135</v>
      </c>
      <c r="Z75" s="8" t="s">
        <v>170</v>
      </c>
      <c r="AA75" s="6">
        <v>1.5</v>
      </c>
      <c r="AB75" s="11">
        <f t="shared" si="8"/>
        <v>2</v>
      </c>
    </row>
    <row r="76" spans="1:28" x14ac:dyDescent="0.35">
      <c r="A76" t="s">
        <v>135</v>
      </c>
      <c r="B76" s="8" t="s">
        <v>171</v>
      </c>
      <c r="C76" s="6">
        <v>3.5</v>
      </c>
      <c r="D76" s="9">
        <v>4</v>
      </c>
      <c r="F76" t="s">
        <v>135</v>
      </c>
      <c r="G76" s="8" t="s">
        <v>165</v>
      </c>
      <c r="H76" s="6">
        <v>3.5</v>
      </c>
      <c r="I76" s="9">
        <v>2.5</v>
      </c>
      <c r="J76" s="10">
        <f t="shared" si="6"/>
        <v>3.375</v>
      </c>
      <c r="L76" t="s">
        <v>135</v>
      </c>
      <c r="M76" s="8" t="s">
        <v>172</v>
      </c>
      <c r="N76" s="6">
        <v>4</v>
      </c>
      <c r="P76" t="s">
        <v>135</v>
      </c>
      <c r="Q76" s="8" t="s">
        <v>172</v>
      </c>
      <c r="R76" s="6">
        <v>3</v>
      </c>
      <c r="S76" s="10">
        <f t="shared" si="7"/>
        <v>3.5</v>
      </c>
      <c r="U76" t="s">
        <v>135</v>
      </c>
      <c r="V76" s="8" t="s">
        <v>173</v>
      </c>
      <c r="W76" s="6">
        <v>2</v>
      </c>
      <c r="Y76" t="s">
        <v>135</v>
      </c>
      <c r="Z76" s="8" t="s">
        <v>173</v>
      </c>
      <c r="AA76" s="6">
        <v>2</v>
      </c>
      <c r="AB76" s="11">
        <f t="shared" si="8"/>
        <v>2</v>
      </c>
    </row>
    <row r="77" spans="1:28" x14ac:dyDescent="0.35">
      <c r="A77" t="s">
        <v>135</v>
      </c>
      <c r="B77" s="8" t="s">
        <v>174</v>
      </c>
      <c r="C77" s="6">
        <v>2</v>
      </c>
      <c r="D77" s="9">
        <v>1</v>
      </c>
      <c r="F77" t="s">
        <v>135</v>
      </c>
      <c r="G77" s="8" t="s">
        <v>168</v>
      </c>
      <c r="H77" s="6">
        <v>3.5</v>
      </c>
      <c r="I77" s="9">
        <v>2.5</v>
      </c>
      <c r="J77" s="11">
        <f t="shared" si="6"/>
        <v>2.25</v>
      </c>
      <c r="L77" t="s">
        <v>135</v>
      </c>
      <c r="M77" s="8" t="s">
        <v>175</v>
      </c>
      <c r="N77" s="6">
        <v>3.5</v>
      </c>
      <c r="P77" t="s">
        <v>135</v>
      </c>
      <c r="Q77" s="8" t="s">
        <v>175</v>
      </c>
      <c r="R77" s="6">
        <v>2.5</v>
      </c>
      <c r="S77" s="11">
        <f t="shared" si="7"/>
        <v>3</v>
      </c>
      <c r="U77" t="s">
        <v>135</v>
      </c>
      <c r="V77" s="8" t="s">
        <v>176</v>
      </c>
      <c r="W77" s="6">
        <v>2</v>
      </c>
      <c r="Y77" t="s">
        <v>135</v>
      </c>
      <c r="Z77" s="8" t="s">
        <v>176</v>
      </c>
      <c r="AA77" s="6">
        <v>2</v>
      </c>
      <c r="AB77" s="11">
        <f t="shared" si="8"/>
        <v>2</v>
      </c>
    </row>
    <row r="78" spans="1:28" x14ac:dyDescent="0.35">
      <c r="A78" t="s">
        <v>135</v>
      </c>
      <c r="B78" s="8" t="s">
        <v>177</v>
      </c>
      <c r="C78" s="6">
        <v>2</v>
      </c>
      <c r="D78" s="9">
        <v>2.5</v>
      </c>
      <c r="F78" t="s">
        <v>135</v>
      </c>
      <c r="G78" s="8" t="s">
        <v>171</v>
      </c>
      <c r="H78" s="6">
        <v>2.5</v>
      </c>
      <c r="I78" s="9">
        <v>3.5</v>
      </c>
      <c r="J78" s="11">
        <f t="shared" si="6"/>
        <v>2.625</v>
      </c>
      <c r="L78" t="s">
        <v>135</v>
      </c>
      <c r="M78" s="8" t="s">
        <v>178</v>
      </c>
      <c r="N78" s="6">
        <v>2</v>
      </c>
      <c r="P78" t="s">
        <v>135</v>
      </c>
      <c r="Q78" s="8" t="s">
        <v>178</v>
      </c>
      <c r="R78" s="6">
        <v>1.5</v>
      </c>
      <c r="S78" s="11">
        <f t="shared" si="7"/>
        <v>1.75</v>
      </c>
      <c r="U78" t="s">
        <v>135</v>
      </c>
      <c r="V78" s="8" t="s">
        <v>179</v>
      </c>
      <c r="W78" s="6">
        <v>3</v>
      </c>
      <c r="Y78" t="s">
        <v>135</v>
      </c>
      <c r="Z78" s="8" t="s">
        <v>179</v>
      </c>
      <c r="AA78" s="6">
        <v>1</v>
      </c>
      <c r="AB78" s="11">
        <f t="shared" si="8"/>
        <v>2</v>
      </c>
    </row>
    <row r="79" spans="1:28" x14ac:dyDescent="0.35">
      <c r="A79" t="s">
        <v>135</v>
      </c>
      <c r="B79" s="8" t="s">
        <v>180</v>
      </c>
      <c r="C79" s="6">
        <v>2.5</v>
      </c>
      <c r="D79" s="9">
        <v>3</v>
      </c>
      <c r="F79" t="s">
        <v>135</v>
      </c>
      <c r="G79" s="8" t="s">
        <v>181</v>
      </c>
      <c r="H79" s="6">
        <v>1.5</v>
      </c>
      <c r="I79" s="9">
        <v>2</v>
      </c>
      <c r="J79" s="11">
        <f t="shared" si="6"/>
        <v>2.25</v>
      </c>
      <c r="L79" t="s">
        <v>135</v>
      </c>
      <c r="M79" s="8" t="s">
        <v>182</v>
      </c>
      <c r="N79" s="6">
        <v>1</v>
      </c>
      <c r="P79" t="s">
        <v>135</v>
      </c>
      <c r="Q79" s="8" t="s">
        <v>182</v>
      </c>
      <c r="R79" s="6">
        <v>1</v>
      </c>
      <c r="S79" s="11">
        <f t="shared" si="7"/>
        <v>1</v>
      </c>
    </row>
    <row r="80" spans="1:28" x14ac:dyDescent="0.35">
      <c r="A80" t="s">
        <v>135</v>
      </c>
      <c r="B80" s="8" t="s">
        <v>183</v>
      </c>
      <c r="C80" s="6">
        <v>1.5</v>
      </c>
      <c r="D80" s="9">
        <v>1.5</v>
      </c>
      <c r="F80" t="s">
        <v>135</v>
      </c>
      <c r="G80" s="8" t="s">
        <v>174</v>
      </c>
      <c r="H80" s="6">
        <v>2.5</v>
      </c>
      <c r="I80" s="9">
        <v>1</v>
      </c>
      <c r="J80" s="11">
        <f t="shared" si="6"/>
        <v>1.625</v>
      </c>
      <c r="L80" t="s">
        <v>135</v>
      </c>
      <c r="M80" s="8" t="s">
        <v>184</v>
      </c>
      <c r="N80" s="6">
        <v>1.5</v>
      </c>
      <c r="P80" t="s">
        <v>135</v>
      </c>
      <c r="Q80" s="8" t="s">
        <v>184</v>
      </c>
      <c r="R80" s="6">
        <v>2.5</v>
      </c>
      <c r="S80" s="11">
        <f t="shared" si="7"/>
        <v>2</v>
      </c>
      <c r="W80" s="4">
        <f>AVERAGE(W66:W78)</f>
        <v>2.6538461538461537</v>
      </c>
      <c r="AA80" s="4">
        <f>AVERAGE(AA66:AA78)</f>
        <v>2.5384615384615383</v>
      </c>
    </row>
    <row r="81" spans="1:27" customFormat="1" x14ac:dyDescent="0.35">
      <c r="A81" t="s">
        <v>135</v>
      </c>
      <c r="B81" s="8" t="s">
        <v>185</v>
      </c>
      <c r="C81" s="6">
        <v>4</v>
      </c>
      <c r="D81" s="9">
        <v>3.5</v>
      </c>
      <c r="F81" t="s">
        <v>135</v>
      </c>
      <c r="G81" s="8" t="s">
        <v>177</v>
      </c>
      <c r="H81" s="6">
        <v>3</v>
      </c>
      <c r="I81" s="9">
        <v>3</v>
      </c>
      <c r="J81" s="10">
        <f t="shared" si="6"/>
        <v>3.375</v>
      </c>
      <c r="L81" t="s">
        <v>135</v>
      </c>
      <c r="M81" s="8" t="s">
        <v>186</v>
      </c>
      <c r="N81" s="6">
        <v>3.5</v>
      </c>
      <c r="O81" s="3"/>
      <c r="P81" t="s">
        <v>135</v>
      </c>
      <c r="Q81" s="8" t="s">
        <v>186</v>
      </c>
      <c r="R81" s="6">
        <v>4</v>
      </c>
      <c r="S81" s="10">
        <f t="shared" si="7"/>
        <v>3.75</v>
      </c>
      <c r="T81" s="3"/>
      <c r="W81" s="2"/>
      <c r="X81" s="3"/>
      <c r="AA81" s="2"/>
    </row>
    <row r="82" spans="1:27" customFormat="1" x14ac:dyDescent="0.35">
      <c r="A82" t="s">
        <v>135</v>
      </c>
      <c r="B82" s="8" t="s">
        <v>187</v>
      </c>
      <c r="C82" s="6">
        <v>1.5</v>
      </c>
      <c r="D82" s="9">
        <v>1</v>
      </c>
      <c r="F82" t="s">
        <v>135</v>
      </c>
      <c r="G82" s="8" t="s">
        <v>180</v>
      </c>
      <c r="H82" s="6">
        <v>2.5</v>
      </c>
      <c r="I82" s="9">
        <v>3</v>
      </c>
      <c r="J82" s="11">
        <f t="shared" si="6"/>
        <v>2</v>
      </c>
      <c r="L82" t="s">
        <v>135</v>
      </c>
      <c r="M82" s="8" t="s">
        <v>188</v>
      </c>
      <c r="N82" s="6">
        <v>2</v>
      </c>
      <c r="O82" s="3"/>
      <c r="P82" t="s">
        <v>135</v>
      </c>
      <c r="Q82" s="8" t="s">
        <v>188</v>
      </c>
      <c r="R82" s="6">
        <v>2</v>
      </c>
      <c r="S82" s="11">
        <f t="shared" si="7"/>
        <v>2</v>
      </c>
      <c r="T82" s="3"/>
      <c r="W82" s="4"/>
      <c r="X82" s="3"/>
      <c r="AA82" s="4"/>
    </row>
    <row r="83" spans="1:27" customFormat="1" x14ac:dyDescent="0.35">
      <c r="A83" t="s">
        <v>135</v>
      </c>
      <c r="B83" s="8" t="s">
        <v>189</v>
      </c>
      <c r="C83" s="6">
        <v>1</v>
      </c>
      <c r="D83" s="9">
        <v>2</v>
      </c>
      <c r="F83" t="s">
        <v>135</v>
      </c>
      <c r="G83" s="8" t="s">
        <v>183</v>
      </c>
      <c r="H83" s="6">
        <v>1</v>
      </c>
      <c r="I83" s="9">
        <v>2</v>
      </c>
      <c r="J83" s="11">
        <f t="shared" si="6"/>
        <v>1.5</v>
      </c>
      <c r="L83" t="s">
        <v>135</v>
      </c>
      <c r="M83" s="8" t="s">
        <v>190</v>
      </c>
      <c r="N83" s="6">
        <v>2.5</v>
      </c>
      <c r="O83" s="3"/>
      <c r="P83" t="s">
        <v>135</v>
      </c>
      <c r="Q83" s="8" t="s">
        <v>190</v>
      </c>
      <c r="R83" s="6">
        <v>3</v>
      </c>
      <c r="S83" s="11">
        <f t="shared" si="7"/>
        <v>2.75</v>
      </c>
      <c r="T83" s="3"/>
      <c r="W83" s="2"/>
      <c r="X83" s="3"/>
      <c r="AA83" s="2"/>
    </row>
    <row r="84" spans="1:27" customFormat="1" x14ac:dyDescent="0.35">
      <c r="A84" t="s">
        <v>135</v>
      </c>
      <c r="B84" s="8" t="s">
        <v>137</v>
      </c>
      <c r="C84" s="6">
        <v>4</v>
      </c>
      <c r="D84" s="9">
        <v>4</v>
      </c>
      <c r="F84" t="s">
        <v>135</v>
      </c>
      <c r="G84" s="8" t="s">
        <v>185</v>
      </c>
      <c r="H84" s="6">
        <v>3</v>
      </c>
      <c r="I84" s="9">
        <v>3.5</v>
      </c>
      <c r="J84" s="10">
        <f t="shared" si="6"/>
        <v>3.625</v>
      </c>
      <c r="L84" t="s">
        <v>135</v>
      </c>
      <c r="M84" s="8" t="s">
        <v>191</v>
      </c>
      <c r="N84" s="6">
        <v>1.5</v>
      </c>
      <c r="O84" s="3"/>
      <c r="P84" t="s">
        <v>135</v>
      </c>
      <c r="Q84" s="8" t="s">
        <v>191</v>
      </c>
      <c r="R84" s="6">
        <v>2</v>
      </c>
      <c r="S84" s="11">
        <f t="shared" si="7"/>
        <v>1.75</v>
      </c>
      <c r="T84" s="3"/>
      <c r="W84" s="2"/>
      <c r="X84" s="3"/>
      <c r="AA84" s="2"/>
    </row>
    <row r="85" spans="1:27" customFormat="1" x14ac:dyDescent="0.35">
      <c r="A85" t="s">
        <v>135</v>
      </c>
      <c r="B85" s="8" t="s">
        <v>181</v>
      </c>
      <c r="C85" s="6">
        <v>2.5</v>
      </c>
      <c r="D85" s="9">
        <v>2.5</v>
      </c>
      <c r="F85" t="s">
        <v>135</v>
      </c>
      <c r="G85" s="8" t="s">
        <v>187</v>
      </c>
      <c r="H85" s="6">
        <v>1.5</v>
      </c>
      <c r="I85" s="9">
        <v>1.5</v>
      </c>
      <c r="J85" s="11">
        <f t="shared" si="6"/>
        <v>2</v>
      </c>
      <c r="L85" t="s">
        <v>135</v>
      </c>
      <c r="M85" s="8" t="s">
        <v>192</v>
      </c>
      <c r="N85" s="6">
        <v>2</v>
      </c>
      <c r="O85" s="3"/>
      <c r="P85" t="s">
        <v>135</v>
      </c>
      <c r="Q85" s="8" t="s">
        <v>192</v>
      </c>
      <c r="R85" s="6">
        <v>1.5</v>
      </c>
      <c r="S85" s="11">
        <f t="shared" si="7"/>
        <v>1.75</v>
      </c>
      <c r="T85" s="3"/>
      <c r="W85" s="2"/>
      <c r="X85" s="3"/>
      <c r="AA85" s="2"/>
    </row>
    <row r="86" spans="1:27" customFormat="1" x14ac:dyDescent="0.35">
      <c r="A86" t="s">
        <v>135</v>
      </c>
      <c r="B86" s="8" t="s">
        <v>150</v>
      </c>
      <c r="C86" s="6">
        <v>2.5</v>
      </c>
      <c r="D86" s="9">
        <v>2</v>
      </c>
      <c r="F86" t="s">
        <v>135</v>
      </c>
      <c r="G86" s="8" t="s">
        <v>189</v>
      </c>
      <c r="H86" s="6">
        <v>1</v>
      </c>
      <c r="I86" s="9">
        <v>1</v>
      </c>
      <c r="J86" s="11">
        <f t="shared" si="6"/>
        <v>1.625</v>
      </c>
      <c r="L86" t="s">
        <v>135</v>
      </c>
      <c r="M86" s="8" t="s">
        <v>193</v>
      </c>
      <c r="N86" s="6">
        <v>1</v>
      </c>
      <c r="O86" s="3"/>
      <c r="P86" t="s">
        <v>135</v>
      </c>
      <c r="Q86" s="8" t="s">
        <v>193</v>
      </c>
      <c r="R86" s="6">
        <v>2.5</v>
      </c>
      <c r="S86" s="11">
        <f t="shared" si="7"/>
        <v>1.75</v>
      </c>
      <c r="T86" s="3"/>
      <c r="W86" s="2"/>
      <c r="X86" s="3"/>
      <c r="AA86" s="2"/>
    </row>
    <row r="87" spans="1:27" customFormat="1" x14ac:dyDescent="0.35">
      <c r="A87" s="3"/>
      <c r="B87" s="16"/>
      <c r="C87" s="4"/>
      <c r="D87" s="4"/>
      <c r="F87" s="3"/>
      <c r="G87" s="16"/>
      <c r="H87" s="4"/>
      <c r="I87" s="4"/>
      <c r="J87" s="4"/>
      <c r="N87" s="4"/>
      <c r="O87" s="3"/>
      <c r="R87" s="4"/>
      <c r="S87" s="4"/>
      <c r="T87" s="3"/>
      <c r="W87" s="2"/>
      <c r="X87" s="3"/>
      <c r="AA87" s="2"/>
    </row>
    <row r="88" spans="1:27" customFormat="1" x14ac:dyDescent="0.35">
      <c r="A88" s="3"/>
      <c r="B88" s="16"/>
      <c r="C88" s="4">
        <f>AVERAGE(C65:C86)</f>
        <v>2.5227272727272729</v>
      </c>
      <c r="D88" s="4">
        <f>AVERAGE(D65:D86)</f>
        <v>2.5681818181818183</v>
      </c>
      <c r="F88" s="3"/>
      <c r="G88" s="16"/>
      <c r="H88" s="4">
        <f>AVERAGE(H65:H86)</f>
        <v>2.5454545454545454</v>
      </c>
      <c r="I88" s="4">
        <f>AVERAGE(I65:I86)</f>
        <v>2.3863636363636362</v>
      </c>
      <c r="J88" s="4"/>
      <c r="N88" s="4">
        <f>AVERAGE(N65:N86)</f>
        <v>2.4318181818181817</v>
      </c>
      <c r="O88" s="3"/>
      <c r="R88" s="4">
        <f>AVERAGE(R65:R86)</f>
        <v>2.4545454545454546</v>
      </c>
      <c r="S88" s="4"/>
      <c r="T88" s="3"/>
      <c r="W88" s="2"/>
      <c r="X88" s="3"/>
      <c r="AA88" s="2"/>
    </row>
    <row r="89" spans="1:27" customFormat="1" x14ac:dyDescent="0.35">
      <c r="A89" s="3"/>
      <c r="B89" s="16"/>
      <c r="C89" s="4"/>
      <c r="D89" s="4"/>
      <c r="F89" s="3"/>
      <c r="G89" s="16"/>
      <c r="H89" s="4"/>
      <c r="I89" s="4"/>
      <c r="J89" s="4"/>
      <c r="N89" s="2"/>
      <c r="O89" s="3"/>
      <c r="R89" s="2"/>
      <c r="S89" s="4"/>
      <c r="T89" s="3"/>
      <c r="W89" s="2"/>
      <c r="X89" s="3"/>
      <c r="AA89" s="2"/>
    </row>
    <row r="104" spans="3:27" customFormat="1" x14ac:dyDescent="0.35">
      <c r="C104" s="2"/>
      <c r="D104" s="2"/>
      <c r="H104" s="2"/>
      <c r="I104" s="2"/>
      <c r="J104" s="2"/>
      <c r="N104" s="2"/>
      <c r="O104" s="3"/>
      <c r="R104" s="2"/>
      <c r="S104" s="4"/>
      <c r="T104" s="3"/>
      <c r="V104" s="3"/>
      <c r="W104" s="2"/>
      <c r="X104" s="3"/>
      <c r="Z104" s="3"/>
      <c r="AA104" s="2"/>
    </row>
    <row r="105" spans="3:27" customFormat="1" x14ac:dyDescent="0.35">
      <c r="C105" s="4"/>
      <c r="D105" s="2"/>
      <c r="H105" s="4"/>
      <c r="I105" s="2"/>
      <c r="J105" s="2"/>
      <c r="N105" s="2"/>
      <c r="O105" s="3"/>
      <c r="R105" s="2"/>
      <c r="S105" s="4"/>
      <c r="T105" s="3"/>
      <c r="V105" s="3"/>
      <c r="W105" s="2"/>
      <c r="X105" s="3"/>
      <c r="Z105" s="3"/>
      <c r="AA105" s="2"/>
    </row>
    <row r="106" spans="3:27" customFormat="1" x14ac:dyDescent="0.35">
      <c r="C106" s="4"/>
      <c r="D106" s="2"/>
      <c r="H106" s="4"/>
      <c r="I106" s="2"/>
      <c r="J106" s="2"/>
      <c r="N106" s="2"/>
      <c r="O106" s="3"/>
      <c r="R106" s="2"/>
      <c r="S106" s="4"/>
      <c r="T106" s="3"/>
      <c r="V106" s="3"/>
      <c r="W106" s="4"/>
      <c r="X106" s="3"/>
      <c r="Z106" s="3"/>
      <c r="AA106" s="4"/>
    </row>
    <row r="107" spans="3:27" customFormat="1" x14ac:dyDescent="0.35">
      <c r="C107" s="4"/>
      <c r="D107" s="2"/>
      <c r="H107" s="4"/>
      <c r="I107" s="2"/>
      <c r="J107" s="2"/>
      <c r="N107" s="2"/>
      <c r="O107" s="3"/>
      <c r="R107" s="2"/>
      <c r="S107" s="4"/>
      <c r="T107" s="3"/>
      <c r="V107" s="3"/>
      <c r="W107" s="2"/>
      <c r="X107" s="3"/>
      <c r="Z107" s="3"/>
      <c r="AA107" s="2"/>
    </row>
    <row r="108" spans="3:27" customFormat="1" x14ac:dyDescent="0.35">
      <c r="C108" s="4"/>
      <c r="D108" s="2"/>
      <c r="H108" s="4"/>
      <c r="I108" s="2"/>
      <c r="J108" s="2"/>
      <c r="N108" s="2"/>
      <c r="O108" s="3"/>
      <c r="R108" s="2"/>
      <c r="S108" s="4"/>
      <c r="T108" s="3"/>
      <c r="V108" s="3"/>
      <c r="W108" s="2"/>
      <c r="X108" s="3"/>
      <c r="Z108" s="3"/>
      <c r="AA108" s="2"/>
    </row>
    <row r="109" spans="3:27" customFormat="1" x14ac:dyDescent="0.35">
      <c r="C109" s="2"/>
      <c r="D109" s="2"/>
      <c r="H109" s="2"/>
      <c r="I109" s="2"/>
      <c r="J109" s="2"/>
      <c r="N109" s="2"/>
      <c r="O109" s="3"/>
      <c r="R109" s="2"/>
      <c r="S109" s="4"/>
      <c r="T109" s="3"/>
      <c r="V109" s="3"/>
      <c r="W109" s="2"/>
      <c r="X109" s="3"/>
      <c r="Z109" s="3"/>
      <c r="AA109" s="2"/>
    </row>
    <row r="110" spans="3:27" customFormat="1" x14ac:dyDescent="0.35">
      <c r="C110" s="2"/>
      <c r="D110" s="2"/>
      <c r="H110" s="2"/>
      <c r="I110" s="2"/>
      <c r="J110" s="2"/>
      <c r="N110" s="2"/>
      <c r="O110" s="3"/>
      <c r="R110" s="2"/>
      <c r="S110" s="4"/>
      <c r="T110" s="3"/>
      <c r="V110" s="3"/>
      <c r="W110" s="2"/>
      <c r="X110" s="3"/>
      <c r="Z110" s="3"/>
      <c r="AA110" s="2"/>
    </row>
    <row r="111" spans="3:27" customFormat="1" x14ac:dyDescent="0.35">
      <c r="C111" s="2"/>
      <c r="D111" s="2"/>
      <c r="H111" s="2"/>
      <c r="I111" s="2"/>
      <c r="J111" s="2"/>
      <c r="N111" s="2"/>
      <c r="O111" s="3"/>
      <c r="R111" s="2"/>
      <c r="S111" s="4"/>
      <c r="T111" s="3"/>
      <c r="V111" s="3"/>
      <c r="W111" s="2"/>
      <c r="X111" s="3"/>
      <c r="Z111" s="3"/>
      <c r="AA111" s="2"/>
    </row>
    <row r="112" spans="3:27" customFormat="1" x14ac:dyDescent="0.35">
      <c r="C112" s="2"/>
      <c r="D112" s="2"/>
      <c r="H112" s="2"/>
      <c r="I112" s="2"/>
      <c r="J112" s="2"/>
      <c r="N112" s="2"/>
      <c r="O112" s="3"/>
      <c r="R112" s="2"/>
      <c r="S112" s="4"/>
      <c r="T112" s="3"/>
      <c r="V112" s="3"/>
      <c r="W112" s="2"/>
      <c r="X112" s="3"/>
      <c r="Z112" s="3"/>
      <c r="AA112" s="2"/>
    </row>
  </sheetData>
  <pageMargins left="0.7" right="0.7" top="0.75" bottom="0.75" header="0.3" footer="0.3"/>
  <pageSetup scale="74" orientation="landscape" horizontalDpi="1200" verticalDpi="1200" r:id="rId1"/>
  <rowBreaks count="2" manualBreakCount="2">
    <brk id="33" max="16383" man="1"/>
    <brk id="61" max="16383" man="1"/>
  </rowBreaks>
  <colBreaks count="1" manualBreakCount="1">
    <brk id="14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zoomScale="70" zoomScaleNormal="70" workbookViewId="0"/>
  </sheetViews>
  <sheetFormatPr defaultRowHeight="14.5" x14ac:dyDescent="0.35"/>
  <sheetData>
    <row r="1" spans="1:4" x14ac:dyDescent="0.3">
      <c r="A1" t="s">
        <v>209</v>
      </c>
    </row>
    <row r="2" spans="1:4" x14ac:dyDescent="0.3">
      <c r="B2" t="s">
        <v>211</v>
      </c>
      <c r="C2" t="s">
        <v>212</v>
      </c>
      <c r="D2" t="s">
        <v>213</v>
      </c>
    </row>
    <row r="3" spans="1:4" x14ac:dyDescent="0.3">
      <c r="A3" t="s">
        <v>5</v>
      </c>
      <c r="B3">
        <v>2.5099999999999998</v>
      </c>
      <c r="C3">
        <v>2.64</v>
      </c>
      <c r="D3">
        <v>2.4500000000000002</v>
      </c>
    </row>
    <row r="4" spans="1:4" x14ac:dyDescent="0.3">
      <c r="A4" t="s">
        <v>6</v>
      </c>
      <c r="B4">
        <v>2.44</v>
      </c>
      <c r="C4">
        <v>2.64</v>
      </c>
      <c r="D4">
        <v>2.41</v>
      </c>
    </row>
    <row r="5" spans="1:4" x14ac:dyDescent="0.3">
      <c r="A5" t="s">
        <v>7</v>
      </c>
      <c r="B5">
        <v>2.6</v>
      </c>
      <c r="C5">
        <v>2.38</v>
      </c>
      <c r="D5">
        <v>2.58</v>
      </c>
    </row>
    <row r="6" spans="1:4" x14ac:dyDescent="0.3">
      <c r="A6" t="s">
        <v>311</v>
      </c>
      <c r="B6">
        <v>0.17</v>
      </c>
      <c r="C6">
        <v>0.15</v>
      </c>
      <c r="D6">
        <v>0.17</v>
      </c>
    </row>
    <row r="7" spans="1:4" x14ac:dyDescent="0.3">
      <c r="A7" t="s">
        <v>311</v>
      </c>
      <c r="B7">
        <v>0.18</v>
      </c>
      <c r="C7">
        <v>0.17</v>
      </c>
      <c r="D7">
        <v>0.17</v>
      </c>
    </row>
    <row r="8" spans="1:4" x14ac:dyDescent="0.3">
      <c r="A8" t="s">
        <v>311</v>
      </c>
      <c r="B8">
        <v>0.22</v>
      </c>
      <c r="C8">
        <v>0.19</v>
      </c>
      <c r="D8">
        <v>0.27</v>
      </c>
    </row>
    <row r="10" spans="1:4" x14ac:dyDescent="0.3">
      <c r="A10" t="s">
        <v>210</v>
      </c>
    </row>
    <row r="11" spans="1:4" x14ac:dyDescent="0.3">
      <c r="B11" t="s">
        <v>211</v>
      </c>
      <c r="C11" t="s">
        <v>212</v>
      </c>
      <c r="D11" t="s">
        <v>213</v>
      </c>
    </row>
    <row r="12" spans="1:4" x14ac:dyDescent="0.3">
      <c r="A12" t="s">
        <v>5</v>
      </c>
      <c r="B12">
        <v>2.56</v>
      </c>
      <c r="C12">
        <v>1.46</v>
      </c>
      <c r="D12">
        <v>0.62</v>
      </c>
    </row>
    <row r="13" spans="1:4" x14ac:dyDescent="0.3">
      <c r="A13" t="s">
        <v>6</v>
      </c>
      <c r="B13">
        <v>2.62</v>
      </c>
      <c r="C13">
        <v>1.74</v>
      </c>
      <c r="D13">
        <v>1.08</v>
      </c>
    </row>
    <row r="14" spans="1:4" x14ac:dyDescent="0.3">
      <c r="A14" t="s">
        <v>7</v>
      </c>
      <c r="B14">
        <v>2.78</v>
      </c>
      <c r="C14">
        <v>2.23</v>
      </c>
      <c r="D14">
        <v>1.8</v>
      </c>
    </row>
    <row r="15" spans="1:4" x14ac:dyDescent="0.3">
      <c r="A15" t="s">
        <v>311</v>
      </c>
      <c r="B15">
        <v>0.17</v>
      </c>
      <c r="C15">
        <v>0.15</v>
      </c>
      <c r="D15">
        <v>0.17</v>
      </c>
    </row>
    <row r="16" spans="1:4" x14ac:dyDescent="0.3">
      <c r="A16" t="s">
        <v>311</v>
      </c>
      <c r="B16">
        <v>0.18</v>
      </c>
      <c r="C16">
        <v>0.17</v>
      </c>
      <c r="D16">
        <v>0.17</v>
      </c>
    </row>
    <row r="17" spans="1:4" x14ac:dyDescent="0.3">
      <c r="A17" t="s">
        <v>311</v>
      </c>
      <c r="B17">
        <v>0.22</v>
      </c>
      <c r="C17">
        <v>0.2</v>
      </c>
      <c r="D17">
        <v>0.27</v>
      </c>
    </row>
  </sheetData>
  <pageMargins left="0.7" right="0.7" top="0.75" bottom="0.75" header="0.3" footer="0.3"/>
  <pageSetup orientation="landscape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0"/>
  <sheetViews>
    <sheetView zoomScaleNormal="100" workbookViewId="0"/>
  </sheetViews>
  <sheetFormatPr defaultColWidth="9.08984375" defaultRowHeight="14.5" x14ac:dyDescent="0.35"/>
  <cols>
    <col min="1" max="1" width="9.08984375" style="8"/>
    <col min="2" max="2" width="9.6328125" style="8" bestFit="1" customWidth="1"/>
    <col min="3" max="3" width="9.90625" style="8" bestFit="1" customWidth="1"/>
    <col min="4" max="4" width="12.08984375" style="18" bestFit="1" customWidth="1"/>
    <col min="5" max="7" width="9.08984375" style="8"/>
    <col min="8" max="8" width="9.90625" style="18" bestFit="1" customWidth="1"/>
    <col min="9" max="9" width="12.08984375" style="18" bestFit="1" customWidth="1"/>
    <col min="10" max="12" width="9.08984375" style="8"/>
    <col min="13" max="13" width="9.90625" style="8" bestFit="1" customWidth="1"/>
    <col min="14" max="14" width="12.08984375" style="18" bestFit="1" customWidth="1"/>
    <col min="15" max="16384" width="9.08984375" style="8"/>
  </cols>
  <sheetData>
    <row r="1" spans="1:15" ht="14.4" x14ac:dyDescent="0.3">
      <c r="A1" s="8" t="s">
        <v>194</v>
      </c>
      <c r="B1" s="17" t="s">
        <v>195</v>
      </c>
      <c r="C1" s="16"/>
    </row>
    <row r="2" spans="1:15" ht="14.4" x14ac:dyDescent="0.3">
      <c r="A2" s="8" t="s">
        <v>4</v>
      </c>
      <c r="B2" s="19">
        <v>41697</v>
      </c>
      <c r="C2" s="20"/>
    </row>
    <row r="4" spans="1:15" ht="14.4" x14ac:dyDescent="0.3">
      <c r="A4" s="21" t="s">
        <v>5</v>
      </c>
      <c r="D4" s="18" t="s">
        <v>196</v>
      </c>
      <c r="F4" s="21" t="s">
        <v>6</v>
      </c>
      <c r="I4" s="18" t="s">
        <v>196</v>
      </c>
      <c r="J4" s="16"/>
      <c r="K4" s="21" t="s">
        <v>7</v>
      </c>
      <c r="N4" s="18" t="s">
        <v>196</v>
      </c>
      <c r="O4" s="16"/>
    </row>
    <row r="5" spans="1:15" ht="14.4" x14ac:dyDescent="0.3">
      <c r="A5" s="8" t="s">
        <v>8</v>
      </c>
      <c r="B5" s="8" t="s">
        <v>9</v>
      </c>
      <c r="C5" s="17" t="s">
        <v>197</v>
      </c>
      <c r="D5" s="22" t="s">
        <v>198</v>
      </c>
      <c r="F5" s="8" t="s">
        <v>13</v>
      </c>
      <c r="G5" s="8" t="s">
        <v>9</v>
      </c>
      <c r="H5" s="22" t="s">
        <v>197</v>
      </c>
      <c r="I5" s="22" t="s">
        <v>198</v>
      </c>
      <c r="J5" s="16"/>
      <c r="K5" s="8" t="s">
        <v>13</v>
      </c>
      <c r="L5" s="8" t="s">
        <v>9</v>
      </c>
      <c r="M5" s="17" t="s">
        <v>197</v>
      </c>
      <c r="N5" s="22" t="s">
        <v>198</v>
      </c>
      <c r="O5" s="16"/>
    </row>
    <row r="6" spans="1:15" ht="14.4" x14ac:dyDescent="0.3">
      <c r="A6" s="8" t="s">
        <v>14</v>
      </c>
      <c r="B6" s="8" t="s">
        <v>15</v>
      </c>
      <c r="C6" s="23">
        <v>3.5</v>
      </c>
      <c r="D6" s="24">
        <v>1</v>
      </c>
      <c r="F6" s="8" t="s">
        <v>14</v>
      </c>
      <c r="G6" s="8" t="s">
        <v>19</v>
      </c>
      <c r="H6" s="25">
        <v>4</v>
      </c>
      <c r="I6" s="24">
        <v>3</v>
      </c>
      <c r="J6" s="16"/>
      <c r="K6" s="8" t="s">
        <v>14</v>
      </c>
      <c r="L6" s="8" t="s">
        <v>26</v>
      </c>
      <c r="M6" s="23">
        <v>3.5</v>
      </c>
      <c r="N6" s="24">
        <v>3</v>
      </c>
      <c r="O6" s="16"/>
    </row>
    <row r="7" spans="1:15" ht="14.4" x14ac:dyDescent="0.3">
      <c r="A7" s="8" t="s">
        <v>14</v>
      </c>
      <c r="B7" s="8" t="s">
        <v>48</v>
      </c>
      <c r="C7" s="23">
        <v>3.6</v>
      </c>
      <c r="D7" s="24">
        <v>2</v>
      </c>
      <c r="F7" s="8" t="s">
        <v>14</v>
      </c>
      <c r="G7" s="8" t="s">
        <v>34</v>
      </c>
      <c r="H7" s="25">
        <v>3.5</v>
      </c>
      <c r="I7" s="24">
        <v>1.5</v>
      </c>
      <c r="J7" s="16"/>
      <c r="K7" s="8" t="s">
        <v>14</v>
      </c>
      <c r="L7" s="8" t="s">
        <v>35</v>
      </c>
      <c r="M7" s="23">
        <v>3.3</v>
      </c>
      <c r="N7" s="26">
        <v>2.5</v>
      </c>
      <c r="O7" s="16"/>
    </row>
    <row r="8" spans="1:15" ht="14.4" x14ac:dyDescent="0.3">
      <c r="A8" s="8" t="s">
        <v>14</v>
      </c>
      <c r="B8" s="8" t="s">
        <v>51</v>
      </c>
      <c r="C8" s="23">
        <v>3.4</v>
      </c>
      <c r="D8" s="24">
        <v>2.5</v>
      </c>
      <c r="F8" s="8" t="s">
        <v>14</v>
      </c>
      <c r="G8" s="8" t="s">
        <v>64</v>
      </c>
      <c r="H8" s="27">
        <v>3</v>
      </c>
      <c r="I8" s="26">
        <v>2</v>
      </c>
      <c r="J8" s="16"/>
      <c r="K8" s="8" t="s">
        <v>14</v>
      </c>
      <c r="L8" s="8" t="s">
        <v>38</v>
      </c>
      <c r="M8" s="28">
        <v>3.5</v>
      </c>
      <c r="N8" s="26">
        <v>2.5</v>
      </c>
      <c r="O8" s="16"/>
    </row>
    <row r="9" spans="1:15" ht="14.4" x14ac:dyDescent="0.3">
      <c r="A9" s="8" t="s">
        <v>14</v>
      </c>
      <c r="B9" s="8" t="s">
        <v>67</v>
      </c>
      <c r="C9" s="28">
        <v>3.8</v>
      </c>
      <c r="D9" s="24">
        <v>1.5</v>
      </c>
      <c r="I9" s="29"/>
      <c r="J9" s="16"/>
      <c r="K9" s="8" t="s">
        <v>14</v>
      </c>
      <c r="L9" s="8" t="s">
        <v>47</v>
      </c>
      <c r="M9" s="28">
        <v>3.8</v>
      </c>
      <c r="N9" s="24">
        <v>3</v>
      </c>
      <c r="O9" s="16"/>
    </row>
    <row r="10" spans="1:15" ht="14.4" x14ac:dyDescent="0.3">
      <c r="B10" s="16" t="s">
        <v>199</v>
      </c>
      <c r="C10" s="18">
        <f>AVERAGE(C6:C9)</f>
        <v>3.5750000000000002</v>
      </c>
      <c r="D10" s="18">
        <f>AVERAGE(D6:D9)</f>
        <v>1.75</v>
      </c>
      <c r="G10" s="16" t="s">
        <v>199</v>
      </c>
      <c r="H10" s="18">
        <f>AVERAGE(H6:H8)</f>
        <v>3.5</v>
      </c>
      <c r="I10" s="18">
        <f>AVERAGE(I6:I8)</f>
        <v>2.1666666666666665</v>
      </c>
      <c r="J10" s="16"/>
      <c r="L10" s="16" t="s">
        <v>199</v>
      </c>
      <c r="M10" s="18">
        <f>AVERAGE(M6:M9)</f>
        <v>3.5250000000000004</v>
      </c>
      <c r="N10" s="18">
        <f>AVERAGE(N6:N9)</f>
        <v>2.75</v>
      </c>
      <c r="O10" s="16"/>
    </row>
    <row r="11" spans="1:15" ht="14.4" x14ac:dyDescent="0.3">
      <c r="B11" s="30" t="s">
        <v>200</v>
      </c>
      <c r="C11" s="31"/>
      <c r="D11" s="32">
        <f>D10/C10</f>
        <v>0.48951048951048948</v>
      </c>
      <c r="G11" s="30" t="s">
        <v>200</v>
      </c>
      <c r="H11" s="33"/>
      <c r="I11" s="32">
        <f>I10/H10</f>
        <v>0.61904761904761896</v>
      </c>
      <c r="J11" s="16"/>
      <c r="L11" s="30" t="s">
        <v>200</v>
      </c>
      <c r="M11" s="31"/>
      <c r="N11" s="32">
        <f>N10/M10</f>
        <v>0.78014184397163111</v>
      </c>
      <c r="O11" s="16"/>
    </row>
    <row r="12" spans="1:15" ht="14.4" x14ac:dyDescent="0.3">
      <c r="B12" s="16"/>
      <c r="C12" s="16"/>
      <c r="J12" s="16"/>
      <c r="O12" s="16"/>
    </row>
    <row r="13" spans="1:15" ht="14.4" x14ac:dyDescent="0.3">
      <c r="C13" s="17" t="s">
        <v>197</v>
      </c>
      <c r="H13" s="22" t="s">
        <v>197</v>
      </c>
      <c r="J13" s="16"/>
      <c r="M13" s="17" t="s">
        <v>197</v>
      </c>
      <c r="O13" s="16"/>
    </row>
    <row r="14" spans="1:15" ht="14.4" x14ac:dyDescent="0.3">
      <c r="A14" s="8" t="s">
        <v>75</v>
      </c>
      <c r="B14" s="8" t="s">
        <v>76</v>
      </c>
      <c r="C14" s="23">
        <v>3.8</v>
      </c>
      <c r="D14" s="24">
        <v>2</v>
      </c>
      <c r="F14" s="8" t="s">
        <v>75</v>
      </c>
      <c r="G14" s="8" t="s">
        <v>80</v>
      </c>
      <c r="H14" s="25">
        <v>3.5</v>
      </c>
      <c r="I14" s="24">
        <v>2.5</v>
      </c>
      <c r="J14" s="16"/>
      <c r="K14" s="8" t="s">
        <v>75</v>
      </c>
      <c r="L14" s="8" t="s">
        <v>84</v>
      </c>
      <c r="M14" s="23">
        <v>3.8</v>
      </c>
      <c r="N14" s="24">
        <v>4</v>
      </c>
      <c r="O14" s="16"/>
    </row>
    <row r="15" spans="1:15" ht="14.4" x14ac:dyDescent="0.3">
      <c r="A15" s="8" t="s">
        <v>75</v>
      </c>
      <c r="B15" s="8" t="s">
        <v>82</v>
      </c>
      <c r="C15" s="23">
        <v>3.5</v>
      </c>
      <c r="D15" s="24">
        <v>2.5</v>
      </c>
      <c r="F15" s="8" t="s">
        <v>75</v>
      </c>
      <c r="G15" s="8" t="s">
        <v>83</v>
      </c>
      <c r="H15" s="25">
        <v>3.8</v>
      </c>
      <c r="I15" s="24">
        <v>3</v>
      </c>
      <c r="J15" s="16"/>
      <c r="K15" s="8" t="s">
        <v>75</v>
      </c>
      <c r="L15" s="8" t="s">
        <v>99</v>
      </c>
      <c r="M15" s="23">
        <v>3.5</v>
      </c>
      <c r="N15" s="24">
        <v>3</v>
      </c>
      <c r="O15" s="16"/>
    </row>
    <row r="16" spans="1:15" ht="14.4" x14ac:dyDescent="0.3">
      <c r="A16" s="8" t="s">
        <v>75</v>
      </c>
      <c r="B16" s="8" t="s">
        <v>122</v>
      </c>
      <c r="C16" s="23">
        <v>3.4</v>
      </c>
      <c r="D16" s="24">
        <v>2.5</v>
      </c>
      <c r="F16" s="8" t="s">
        <v>75</v>
      </c>
      <c r="G16" s="8" t="s">
        <v>95</v>
      </c>
      <c r="H16" s="27">
        <v>4</v>
      </c>
      <c r="I16" s="24">
        <v>3.5</v>
      </c>
      <c r="J16" s="16"/>
      <c r="K16" s="8" t="s">
        <v>75</v>
      </c>
      <c r="L16" s="8" t="s">
        <v>105</v>
      </c>
      <c r="M16" s="28">
        <v>3.5</v>
      </c>
      <c r="N16" s="24">
        <v>3</v>
      </c>
      <c r="O16" s="16"/>
    </row>
    <row r="17" spans="1:15" ht="14.4" x14ac:dyDescent="0.3">
      <c r="A17" s="8" t="s">
        <v>75</v>
      </c>
      <c r="B17" s="8" t="s">
        <v>132</v>
      </c>
      <c r="C17" s="28">
        <v>3.5</v>
      </c>
      <c r="D17" s="24">
        <v>2.5</v>
      </c>
      <c r="F17" s="8" t="s">
        <v>75</v>
      </c>
      <c r="G17" s="8" t="s">
        <v>104</v>
      </c>
      <c r="H17" s="27">
        <v>3.5</v>
      </c>
      <c r="I17" s="24">
        <v>2</v>
      </c>
      <c r="J17" s="16"/>
      <c r="O17" s="16"/>
    </row>
    <row r="18" spans="1:15" ht="14.4" x14ac:dyDescent="0.3">
      <c r="D18" s="29"/>
      <c r="F18" s="8" t="s">
        <v>75</v>
      </c>
      <c r="G18" s="8" t="s">
        <v>110</v>
      </c>
      <c r="H18" s="27">
        <v>3.8</v>
      </c>
      <c r="I18" s="24">
        <v>2.5</v>
      </c>
      <c r="J18" s="16"/>
      <c r="O18" s="16"/>
    </row>
    <row r="19" spans="1:15" ht="14.4" x14ac:dyDescent="0.3">
      <c r="F19" s="8" t="s">
        <v>75</v>
      </c>
      <c r="G19" s="8" t="s">
        <v>134</v>
      </c>
      <c r="H19" s="27">
        <v>3.3</v>
      </c>
      <c r="I19" s="26">
        <v>3</v>
      </c>
      <c r="J19" s="16"/>
      <c r="O19" s="16"/>
    </row>
    <row r="20" spans="1:15" ht="14.4" x14ac:dyDescent="0.3">
      <c r="B20" s="16" t="s">
        <v>199</v>
      </c>
      <c r="C20" s="18">
        <f>AVERAGE(C14:C17)</f>
        <v>3.55</v>
      </c>
      <c r="D20" s="18">
        <f>AVERAGE(D14:D17)</f>
        <v>2.375</v>
      </c>
      <c r="G20" s="8" t="s">
        <v>199</v>
      </c>
      <c r="H20" s="18">
        <f>AVERAGE(H14:H19)</f>
        <v>3.6500000000000004</v>
      </c>
      <c r="I20" s="18">
        <f>AVERAGE(I14:I19)</f>
        <v>2.75</v>
      </c>
      <c r="J20" s="16"/>
      <c r="L20" s="8" t="s">
        <v>199</v>
      </c>
      <c r="M20" s="18">
        <f>AVERAGE(M14:M16)</f>
        <v>3.6</v>
      </c>
      <c r="N20" s="18">
        <f>AVERAGE(N14:N16)</f>
        <v>3.3333333333333335</v>
      </c>
      <c r="O20" s="16"/>
    </row>
    <row r="21" spans="1:15" ht="14.4" x14ac:dyDescent="0.3">
      <c r="B21" s="30" t="s">
        <v>200</v>
      </c>
      <c r="C21" s="31"/>
      <c r="D21" s="32">
        <f>D20/C20</f>
        <v>0.66901408450704225</v>
      </c>
      <c r="G21" s="30" t="s">
        <v>200</v>
      </c>
      <c r="H21" s="33"/>
      <c r="I21" s="32">
        <f>I20/H20</f>
        <v>0.75342465753424648</v>
      </c>
      <c r="J21" s="16"/>
      <c r="L21" s="30" t="s">
        <v>200</v>
      </c>
      <c r="M21" s="31"/>
      <c r="N21" s="32">
        <f>N20/M20</f>
        <v>0.92592592592592593</v>
      </c>
      <c r="O21" s="16"/>
    </row>
    <row r="22" spans="1:15" ht="14.4" x14ac:dyDescent="0.3">
      <c r="B22" s="16"/>
      <c r="G22" s="16"/>
      <c r="J22" s="16"/>
      <c r="L22" s="16"/>
      <c r="O22" s="16"/>
    </row>
    <row r="23" spans="1:15" ht="14.4" x14ac:dyDescent="0.3">
      <c r="C23" s="17" t="s">
        <v>197</v>
      </c>
      <c r="H23" s="22" t="s">
        <v>197</v>
      </c>
      <c r="J23" s="16"/>
      <c r="M23" s="17" t="s">
        <v>197</v>
      </c>
      <c r="O23" s="16"/>
    </row>
    <row r="24" spans="1:15" ht="14.4" x14ac:dyDescent="0.3">
      <c r="A24" s="8" t="s">
        <v>135</v>
      </c>
      <c r="B24" s="8" t="s">
        <v>136</v>
      </c>
      <c r="C24" s="23">
        <v>3.4</v>
      </c>
      <c r="D24" s="24">
        <v>4</v>
      </c>
      <c r="F24" s="8" t="s">
        <v>135</v>
      </c>
      <c r="G24" s="8" t="s">
        <v>141</v>
      </c>
      <c r="H24" s="25">
        <v>3.5</v>
      </c>
      <c r="I24" s="24">
        <v>4</v>
      </c>
      <c r="J24" s="16"/>
      <c r="K24" s="8" t="s">
        <v>135</v>
      </c>
      <c r="L24" s="8" t="s">
        <v>158</v>
      </c>
      <c r="M24" s="23">
        <v>3.8</v>
      </c>
      <c r="N24" s="24">
        <v>4</v>
      </c>
      <c r="O24" s="16"/>
    </row>
    <row r="25" spans="1:15" ht="14.4" x14ac:dyDescent="0.3">
      <c r="A25" s="8" t="s">
        <v>135</v>
      </c>
      <c r="B25" s="8" t="s">
        <v>165</v>
      </c>
      <c r="C25" s="23">
        <v>3.5</v>
      </c>
      <c r="D25" s="24">
        <v>4</v>
      </c>
      <c r="F25" s="8" t="s">
        <v>135</v>
      </c>
      <c r="G25" s="8" t="s">
        <v>163</v>
      </c>
      <c r="H25" s="25">
        <v>4</v>
      </c>
      <c r="I25" s="24">
        <v>3.5</v>
      </c>
      <c r="J25" s="16"/>
      <c r="K25" s="8" t="s">
        <v>135</v>
      </c>
      <c r="L25" s="8" t="s">
        <v>142</v>
      </c>
      <c r="M25" s="23">
        <v>3.5</v>
      </c>
      <c r="N25" s="24">
        <v>3.5</v>
      </c>
      <c r="O25" s="16"/>
    </row>
    <row r="26" spans="1:15" ht="14.4" x14ac:dyDescent="0.3">
      <c r="A26" s="8" t="s">
        <v>135</v>
      </c>
      <c r="B26" s="8" t="s">
        <v>168</v>
      </c>
      <c r="C26" s="23">
        <v>3.5</v>
      </c>
      <c r="D26" s="24">
        <v>3</v>
      </c>
      <c r="F26" s="8" t="s">
        <v>135</v>
      </c>
      <c r="G26" s="8" t="s">
        <v>172</v>
      </c>
      <c r="H26" s="27">
        <v>3.5</v>
      </c>
      <c r="I26" s="24">
        <v>4</v>
      </c>
      <c r="J26" s="16"/>
      <c r="K26" s="8" t="s">
        <v>135</v>
      </c>
      <c r="L26" s="8" t="s">
        <v>145</v>
      </c>
      <c r="M26" s="28">
        <v>3.5</v>
      </c>
      <c r="N26" s="24">
        <v>3.5</v>
      </c>
    </row>
    <row r="27" spans="1:15" ht="14.4" x14ac:dyDescent="0.3">
      <c r="A27" s="8" t="s">
        <v>135</v>
      </c>
      <c r="B27" s="8" t="s">
        <v>171</v>
      </c>
      <c r="C27" s="28">
        <v>3.4</v>
      </c>
      <c r="D27" s="24">
        <v>3</v>
      </c>
      <c r="F27" s="8" t="s">
        <v>135</v>
      </c>
      <c r="G27" s="8" t="s">
        <v>186</v>
      </c>
      <c r="H27" s="27">
        <v>3.8</v>
      </c>
      <c r="I27" s="24">
        <v>4</v>
      </c>
      <c r="J27" s="16"/>
      <c r="K27" s="8" t="s">
        <v>135</v>
      </c>
      <c r="L27" s="8" t="s">
        <v>152</v>
      </c>
      <c r="M27" s="28">
        <v>3.5</v>
      </c>
      <c r="N27" s="24">
        <v>3.5</v>
      </c>
    </row>
    <row r="28" spans="1:15" ht="14.4" x14ac:dyDescent="0.3">
      <c r="A28" s="8" t="s">
        <v>135</v>
      </c>
      <c r="B28" s="8" t="s">
        <v>185</v>
      </c>
      <c r="C28" s="28">
        <v>3.4</v>
      </c>
      <c r="D28" s="24">
        <v>3</v>
      </c>
      <c r="J28" s="16"/>
      <c r="K28" s="8" t="s">
        <v>135</v>
      </c>
      <c r="L28" s="8" t="s">
        <v>155</v>
      </c>
      <c r="M28" s="28">
        <v>3.3</v>
      </c>
      <c r="N28" s="24">
        <v>4</v>
      </c>
      <c r="O28" s="16"/>
    </row>
    <row r="29" spans="1:15" x14ac:dyDescent="0.35">
      <c r="A29" s="8" t="s">
        <v>135</v>
      </c>
      <c r="B29" s="8" t="s">
        <v>137</v>
      </c>
      <c r="C29" s="28">
        <v>3.6</v>
      </c>
      <c r="D29" s="24">
        <v>3.5</v>
      </c>
      <c r="J29" s="16"/>
      <c r="N29" s="29"/>
    </row>
    <row r="30" spans="1:15" x14ac:dyDescent="0.35">
      <c r="B30" s="8" t="s">
        <v>199</v>
      </c>
      <c r="C30" s="18">
        <f>AVERAGE(C24:C29)</f>
        <v>3.4666666666666668</v>
      </c>
      <c r="D30" s="18">
        <f>AVERAGE(D24:D29)</f>
        <v>3.4166666666666665</v>
      </c>
      <c r="G30" s="16" t="s">
        <v>199</v>
      </c>
      <c r="H30" s="18">
        <f>AVERAGE(H24:H27)</f>
        <v>3.7</v>
      </c>
      <c r="I30" s="18">
        <f>AVERAGE(I24:I27)</f>
        <v>3.875</v>
      </c>
      <c r="J30" s="16"/>
      <c r="L30" s="16" t="s">
        <v>199</v>
      </c>
      <c r="M30" s="18">
        <f>AVERAGE(M24:M28)</f>
        <v>3.5200000000000005</v>
      </c>
      <c r="N30" s="18">
        <f>AVERAGE(N24:N28)</f>
        <v>3.7</v>
      </c>
    </row>
    <row r="31" spans="1:15" x14ac:dyDescent="0.35">
      <c r="B31" s="16" t="s">
        <v>200</v>
      </c>
      <c r="C31" s="30"/>
      <c r="D31" s="32">
        <f>D30/C30</f>
        <v>0.98557692307692302</v>
      </c>
      <c r="G31" s="30" t="s">
        <v>200</v>
      </c>
      <c r="H31" s="33"/>
      <c r="I31" s="32">
        <f>I30/H30</f>
        <v>1.0472972972972971</v>
      </c>
      <c r="J31" s="16"/>
      <c r="L31" s="30" t="s">
        <v>200</v>
      </c>
      <c r="M31" s="31"/>
      <c r="N31" s="32">
        <f>N30/M30</f>
        <v>1.0511363636363635</v>
      </c>
    </row>
    <row r="32" spans="1:15" x14ac:dyDescent="0.35">
      <c r="J32" s="16"/>
    </row>
    <row r="33" spans="4:14" x14ac:dyDescent="0.35">
      <c r="J33" s="16"/>
    </row>
    <row r="34" spans="4:14" x14ac:dyDescent="0.35">
      <c r="J34" s="16"/>
    </row>
    <row r="35" spans="4:14" x14ac:dyDescent="0.35">
      <c r="J35" s="16"/>
    </row>
    <row r="36" spans="4:14" x14ac:dyDescent="0.35">
      <c r="J36" s="16"/>
    </row>
    <row r="37" spans="4:14" x14ac:dyDescent="0.35">
      <c r="J37" s="16"/>
    </row>
    <row r="38" spans="4:14" x14ac:dyDescent="0.35">
      <c r="J38" s="16"/>
    </row>
    <row r="39" spans="4:14" x14ac:dyDescent="0.35">
      <c r="J39" s="16"/>
    </row>
    <row r="40" spans="4:14" x14ac:dyDescent="0.35">
      <c r="J40" s="16"/>
    </row>
    <row r="41" spans="4:14" x14ac:dyDescent="0.35">
      <c r="J41" s="16"/>
    </row>
    <row r="42" spans="4:14" x14ac:dyDescent="0.35">
      <c r="J42" s="16"/>
    </row>
    <row r="43" spans="4:14" x14ac:dyDescent="0.35">
      <c r="J43" s="16"/>
    </row>
    <row r="44" spans="4:14" x14ac:dyDescent="0.35">
      <c r="J44" s="16"/>
    </row>
    <row r="45" spans="4:14" x14ac:dyDescent="0.35">
      <c r="J45" s="16"/>
    </row>
    <row r="46" spans="4:14" x14ac:dyDescent="0.35">
      <c r="J46" s="16"/>
    </row>
    <row r="47" spans="4:14" x14ac:dyDescent="0.35">
      <c r="D47" s="8"/>
      <c r="H47" s="8"/>
      <c r="I47" s="8"/>
      <c r="J47" s="16"/>
      <c r="N47" s="8"/>
    </row>
    <row r="48" spans="4:14" x14ac:dyDescent="0.35">
      <c r="D48" s="8"/>
      <c r="H48" s="8"/>
      <c r="I48" s="8"/>
      <c r="J48" s="16"/>
      <c r="N48" s="8"/>
    </row>
    <row r="49" spans="4:14" x14ac:dyDescent="0.35">
      <c r="D49" s="8"/>
      <c r="H49" s="8"/>
      <c r="I49" s="8"/>
      <c r="J49" s="16"/>
      <c r="N49" s="8"/>
    </row>
    <row r="50" spans="4:14" x14ac:dyDescent="0.35">
      <c r="D50" s="8"/>
      <c r="H50" s="8"/>
      <c r="I50" s="8"/>
      <c r="J50" s="16"/>
      <c r="N50" s="8"/>
    </row>
    <row r="51" spans="4:14" x14ac:dyDescent="0.35">
      <c r="D51" s="8"/>
      <c r="H51" s="8"/>
      <c r="I51" s="8"/>
      <c r="J51" s="16"/>
      <c r="N51" s="8"/>
    </row>
    <row r="52" spans="4:14" x14ac:dyDescent="0.35">
      <c r="D52" s="8"/>
      <c r="H52" s="8"/>
      <c r="I52" s="8"/>
      <c r="J52" s="16"/>
      <c r="N52" s="8"/>
    </row>
    <row r="53" spans="4:14" x14ac:dyDescent="0.35">
      <c r="D53" s="8"/>
      <c r="H53" s="8"/>
      <c r="I53" s="8"/>
      <c r="J53" s="16"/>
      <c r="N53" s="8"/>
    </row>
    <row r="54" spans="4:14" x14ac:dyDescent="0.35">
      <c r="D54" s="8"/>
      <c r="H54" s="8"/>
      <c r="I54" s="8"/>
      <c r="J54" s="16"/>
      <c r="N54" s="8"/>
    </row>
    <row r="55" spans="4:14" x14ac:dyDescent="0.35">
      <c r="D55" s="8"/>
      <c r="H55" s="8"/>
      <c r="I55" s="8"/>
      <c r="J55" s="16"/>
      <c r="N55" s="8"/>
    </row>
    <row r="56" spans="4:14" x14ac:dyDescent="0.35">
      <c r="D56" s="8"/>
      <c r="H56" s="8"/>
      <c r="I56" s="8"/>
      <c r="J56" s="16"/>
      <c r="N56" s="8"/>
    </row>
    <row r="57" spans="4:14" x14ac:dyDescent="0.35">
      <c r="D57" s="8"/>
      <c r="H57" s="8"/>
      <c r="I57" s="8"/>
      <c r="J57" s="16"/>
      <c r="N57" s="8"/>
    </row>
    <row r="58" spans="4:14" x14ac:dyDescent="0.35">
      <c r="D58" s="8"/>
      <c r="H58" s="8"/>
      <c r="I58" s="8"/>
      <c r="J58" s="16"/>
      <c r="N58" s="8"/>
    </row>
    <row r="59" spans="4:14" x14ac:dyDescent="0.35">
      <c r="D59" s="8"/>
      <c r="H59" s="8"/>
      <c r="I59" s="8"/>
      <c r="J59" s="16"/>
      <c r="N59" s="8"/>
    </row>
    <row r="60" spans="4:14" x14ac:dyDescent="0.35">
      <c r="D60" s="8"/>
      <c r="H60" s="8"/>
      <c r="I60" s="8"/>
      <c r="J60" s="16"/>
      <c r="N60" s="8"/>
    </row>
    <row r="61" spans="4:14" x14ac:dyDescent="0.35">
      <c r="D61" s="8"/>
      <c r="H61" s="8"/>
      <c r="I61" s="8"/>
      <c r="J61" s="16"/>
      <c r="N61" s="8"/>
    </row>
    <row r="62" spans="4:14" x14ac:dyDescent="0.35">
      <c r="D62" s="8"/>
      <c r="H62" s="8"/>
      <c r="I62" s="8"/>
      <c r="J62" s="16"/>
      <c r="N62" s="8"/>
    </row>
    <row r="63" spans="4:14" x14ac:dyDescent="0.35">
      <c r="D63" s="8"/>
      <c r="H63" s="8"/>
      <c r="I63" s="8"/>
      <c r="J63" s="16"/>
    </row>
    <row r="64" spans="4:14" x14ac:dyDescent="0.35">
      <c r="D64" s="8"/>
      <c r="H64" s="8"/>
      <c r="I64" s="8"/>
      <c r="J64" s="16"/>
    </row>
    <row r="65" spans="4:15" x14ac:dyDescent="0.35">
      <c r="D65" s="8"/>
      <c r="H65" s="8"/>
      <c r="I65" s="8"/>
      <c r="J65" s="16"/>
    </row>
    <row r="66" spans="4:15" x14ac:dyDescent="0.35">
      <c r="D66" s="8"/>
      <c r="H66" s="8"/>
      <c r="I66" s="8"/>
      <c r="J66" s="16"/>
    </row>
    <row r="67" spans="4:15" x14ac:dyDescent="0.35">
      <c r="D67" s="8"/>
      <c r="H67" s="8"/>
      <c r="I67" s="8"/>
      <c r="J67" s="16"/>
    </row>
    <row r="68" spans="4:15" x14ac:dyDescent="0.35">
      <c r="D68" s="8"/>
      <c r="H68" s="8"/>
      <c r="I68" s="8"/>
      <c r="J68" s="16"/>
    </row>
    <row r="69" spans="4:15" x14ac:dyDescent="0.35">
      <c r="D69" s="8"/>
      <c r="H69" s="8"/>
      <c r="I69" s="8"/>
      <c r="J69" s="16"/>
    </row>
    <row r="70" spans="4:15" x14ac:dyDescent="0.35">
      <c r="D70" s="8"/>
      <c r="H70" s="8"/>
      <c r="I70" s="8"/>
      <c r="J70" s="16"/>
    </row>
    <row r="71" spans="4:15" x14ac:dyDescent="0.35">
      <c r="D71" s="8"/>
      <c r="H71" s="8"/>
      <c r="I71" s="8"/>
      <c r="J71" s="16"/>
    </row>
    <row r="72" spans="4:15" x14ac:dyDescent="0.35">
      <c r="D72" s="8"/>
      <c r="H72" s="8"/>
      <c r="I72" s="8"/>
      <c r="J72" s="16"/>
    </row>
    <row r="73" spans="4:15" x14ac:dyDescent="0.35">
      <c r="D73" s="8"/>
      <c r="H73" s="8"/>
      <c r="I73" s="8"/>
      <c r="J73" s="16"/>
      <c r="O73" s="16"/>
    </row>
    <row r="74" spans="4:15" x14ac:dyDescent="0.35">
      <c r="D74" s="8"/>
      <c r="H74" s="8"/>
      <c r="I74" s="8"/>
      <c r="J74" s="16"/>
      <c r="O74" s="16"/>
    </row>
    <row r="75" spans="4:15" x14ac:dyDescent="0.35">
      <c r="D75" s="8"/>
      <c r="H75" s="8"/>
      <c r="I75" s="8"/>
      <c r="J75" s="16"/>
      <c r="O75" s="16"/>
    </row>
    <row r="76" spans="4:15" x14ac:dyDescent="0.35">
      <c r="D76" s="8"/>
      <c r="H76" s="8"/>
      <c r="I76" s="8"/>
      <c r="J76" s="16"/>
      <c r="O76" s="16"/>
    </row>
    <row r="77" spans="4:15" x14ac:dyDescent="0.35">
      <c r="D77" s="8"/>
      <c r="H77" s="8"/>
      <c r="I77" s="8"/>
      <c r="J77" s="16"/>
      <c r="O77" s="16"/>
    </row>
    <row r="78" spans="4:15" x14ac:dyDescent="0.35">
      <c r="D78" s="8"/>
      <c r="H78" s="8"/>
      <c r="I78" s="8"/>
      <c r="J78" s="16"/>
      <c r="O78" s="16"/>
    </row>
    <row r="79" spans="4:15" x14ac:dyDescent="0.35">
      <c r="D79" s="8"/>
      <c r="H79" s="8"/>
      <c r="I79" s="8"/>
      <c r="J79" s="16"/>
      <c r="O79" s="16"/>
    </row>
    <row r="80" spans="4:15" x14ac:dyDescent="0.35">
      <c r="D80" s="8"/>
      <c r="H80" s="8"/>
      <c r="I80" s="8"/>
      <c r="J80" s="16"/>
      <c r="O80" s="16"/>
    </row>
  </sheetData>
  <pageMargins left="0.7" right="0.7" top="0.75" bottom="0.75" header="0.3" footer="0.3"/>
  <pageSetup scale="66"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29"/>
  <sheetViews>
    <sheetView zoomScale="90" zoomScaleNormal="90" workbookViewId="0"/>
  </sheetViews>
  <sheetFormatPr defaultRowHeight="14.5" x14ac:dyDescent="0.35"/>
  <cols>
    <col min="3" max="3" width="12.36328125" bestFit="1" customWidth="1"/>
    <col min="4" max="5" width="9.453125" bestFit="1" customWidth="1"/>
    <col min="6" max="6" width="9.08984375" customWidth="1"/>
    <col min="9" max="10" width="9.453125" bestFit="1" customWidth="1"/>
    <col min="14" max="15" width="9.453125" bestFit="1" customWidth="1"/>
  </cols>
  <sheetData>
    <row r="1" spans="2:15" ht="15" thickBot="1" x14ac:dyDescent="0.35"/>
    <row r="2" spans="2:15" ht="15" customHeight="1" x14ac:dyDescent="0.35">
      <c r="B2" s="114" t="s">
        <v>201</v>
      </c>
      <c r="C2" s="115"/>
      <c r="D2" s="115"/>
      <c r="E2" s="115"/>
      <c r="F2" s="115"/>
      <c r="G2" s="115"/>
      <c r="H2" s="115"/>
      <c r="I2" s="115"/>
      <c r="J2" s="115"/>
      <c r="K2" s="115"/>
      <c r="L2" s="116"/>
    </row>
    <row r="3" spans="2:15" x14ac:dyDescent="0.35">
      <c r="B3" s="117"/>
      <c r="C3" s="118"/>
      <c r="D3" s="118"/>
      <c r="E3" s="118"/>
      <c r="F3" s="118"/>
      <c r="G3" s="118"/>
      <c r="H3" s="118"/>
      <c r="I3" s="118"/>
      <c r="J3" s="118"/>
      <c r="K3" s="118"/>
      <c r="L3" s="119"/>
    </row>
    <row r="4" spans="2:15" x14ac:dyDescent="0.35">
      <c r="B4" s="117"/>
      <c r="C4" s="118"/>
      <c r="D4" s="118"/>
      <c r="E4" s="118"/>
      <c r="F4" s="118"/>
      <c r="G4" s="118"/>
      <c r="H4" s="118"/>
      <c r="I4" s="118"/>
      <c r="J4" s="118"/>
      <c r="K4" s="118"/>
      <c r="L4" s="119"/>
    </row>
    <row r="5" spans="2:15" ht="15" thickBot="1" x14ac:dyDescent="0.4">
      <c r="B5" s="120"/>
      <c r="C5" s="121"/>
      <c r="D5" s="121"/>
      <c r="E5" s="121"/>
      <c r="F5" s="121"/>
      <c r="G5" s="121"/>
      <c r="H5" s="121"/>
      <c r="I5" s="121"/>
      <c r="J5" s="121"/>
      <c r="K5" s="121"/>
      <c r="L5" s="122"/>
    </row>
    <row r="6" spans="2:15" ht="14.4" x14ac:dyDescent="0.3">
      <c r="B6" s="34"/>
      <c r="C6" s="34"/>
      <c r="D6" s="34"/>
      <c r="E6" s="34"/>
      <c r="F6" s="34"/>
      <c r="G6" s="3"/>
    </row>
    <row r="7" spans="2:15" ht="14.4" x14ac:dyDescent="0.3">
      <c r="B7" s="34"/>
      <c r="C7" s="34"/>
      <c r="D7" s="34"/>
      <c r="E7" s="34"/>
      <c r="F7" s="34"/>
      <c r="G7" s="3"/>
    </row>
    <row r="8" spans="2:15" ht="14.4" x14ac:dyDescent="0.3">
      <c r="B8" s="8" t="s">
        <v>194</v>
      </c>
      <c r="C8" s="17" t="s">
        <v>195</v>
      </c>
      <c r="D8" s="16"/>
      <c r="E8" s="18"/>
      <c r="F8" s="8"/>
      <c r="G8" s="8"/>
      <c r="H8" s="8"/>
      <c r="I8" s="18"/>
      <c r="J8" s="18"/>
      <c r="K8" s="8"/>
      <c r="L8" s="8"/>
      <c r="M8" s="8"/>
      <c r="N8" s="8"/>
      <c r="O8" s="18"/>
    </row>
    <row r="9" spans="2:15" ht="14.4" x14ac:dyDescent="0.3">
      <c r="B9" s="8" t="s">
        <v>4</v>
      </c>
      <c r="C9" s="19">
        <v>41697</v>
      </c>
      <c r="D9" s="20"/>
      <c r="E9" s="18"/>
      <c r="F9" s="8"/>
      <c r="G9" s="8"/>
      <c r="H9" s="8"/>
      <c r="I9" s="18"/>
      <c r="J9" s="18"/>
      <c r="K9" s="8"/>
      <c r="L9" s="8"/>
      <c r="M9" s="8"/>
      <c r="N9" s="8"/>
      <c r="O9" s="18"/>
    </row>
    <row r="10" spans="2:15" ht="14.4" x14ac:dyDescent="0.3">
      <c r="B10" s="8"/>
      <c r="C10" s="8"/>
      <c r="D10" s="8"/>
      <c r="E10" s="18"/>
      <c r="F10" s="8"/>
      <c r="G10" s="8"/>
      <c r="H10" s="8"/>
      <c r="I10" s="18"/>
      <c r="J10" s="18"/>
      <c r="K10" s="8"/>
      <c r="L10" s="8"/>
      <c r="M10" s="8"/>
      <c r="N10" s="8"/>
      <c r="O10" s="18"/>
    </row>
    <row r="11" spans="2:15" ht="14.4" x14ac:dyDescent="0.3">
      <c r="B11" s="21" t="s">
        <v>5</v>
      </c>
      <c r="C11" s="8"/>
      <c r="D11" s="8" t="s">
        <v>202</v>
      </c>
      <c r="E11" s="18" t="s">
        <v>203</v>
      </c>
      <c r="F11" s="8"/>
      <c r="G11" s="21" t="s">
        <v>6</v>
      </c>
      <c r="H11" s="8"/>
      <c r="I11" s="8" t="s">
        <v>202</v>
      </c>
      <c r="J11" s="18" t="s">
        <v>203</v>
      </c>
      <c r="K11" s="16"/>
      <c r="L11" s="21" t="s">
        <v>7</v>
      </c>
      <c r="M11" s="8"/>
      <c r="N11" s="8" t="s">
        <v>202</v>
      </c>
      <c r="O11" s="18" t="s">
        <v>203</v>
      </c>
    </row>
    <row r="12" spans="2:15" ht="14.4" x14ac:dyDescent="0.3">
      <c r="B12" s="8" t="s">
        <v>8</v>
      </c>
      <c r="C12" s="8" t="s">
        <v>9</v>
      </c>
      <c r="D12" s="17" t="s">
        <v>198</v>
      </c>
      <c r="E12" s="22" t="s">
        <v>198</v>
      </c>
      <c r="F12" s="8"/>
      <c r="G12" s="8" t="s">
        <v>13</v>
      </c>
      <c r="H12" s="8" t="s">
        <v>9</v>
      </c>
      <c r="I12" s="17" t="s">
        <v>198</v>
      </c>
      <c r="J12" s="22" t="s">
        <v>198</v>
      </c>
      <c r="K12" s="16"/>
      <c r="L12" s="8" t="s">
        <v>13</v>
      </c>
      <c r="M12" s="8" t="s">
        <v>9</v>
      </c>
      <c r="N12" s="17" t="s">
        <v>198</v>
      </c>
      <c r="O12" s="22" t="s">
        <v>198</v>
      </c>
    </row>
    <row r="13" spans="2:15" ht="14.4" x14ac:dyDescent="0.3">
      <c r="B13" s="8" t="s">
        <v>14</v>
      </c>
      <c r="C13" s="8" t="s">
        <v>15</v>
      </c>
      <c r="D13" s="35">
        <v>3.5</v>
      </c>
      <c r="E13" s="36">
        <v>1</v>
      </c>
      <c r="F13" s="8"/>
      <c r="G13" s="8" t="s">
        <v>14</v>
      </c>
      <c r="H13" s="8" t="s">
        <v>19</v>
      </c>
      <c r="I13" s="37">
        <v>4</v>
      </c>
      <c r="J13" s="36">
        <v>3</v>
      </c>
      <c r="K13" s="16"/>
      <c r="L13" s="8" t="s">
        <v>14</v>
      </c>
      <c r="M13" s="8" t="s">
        <v>26</v>
      </c>
      <c r="N13" s="35">
        <v>3.5</v>
      </c>
      <c r="O13" s="36">
        <v>3</v>
      </c>
    </row>
    <row r="14" spans="2:15" ht="14.4" x14ac:dyDescent="0.3">
      <c r="B14" s="8" t="s">
        <v>14</v>
      </c>
      <c r="C14" s="8" t="s">
        <v>48</v>
      </c>
      <c r="D14" s="35">
        <v>3.6</v>
      </c>
      <c r="E14" s="36">
        <v>2</v>
      </c>
      <c r="F14" s="8"/>
      <c r="G14" s="8" t="s">
        <v>14</v>
      </c>
      <c r="H14" s="8" t="s">
        <v>34</v>
      </c>
      <c r="I14" s="37">
        <v>3.5</v>
      </c>
      <c r="J14" s="36">
        <v>1.5</v>
      </c>
      <c r="K14" s="16"/>
      <c r="L14" s="8" t="s">
        <v>14</v>
      </c>
      <c r="M14" s="8" t="s">
        <v>35</v>
      </c>
      <c r="N14" s="35">
        <v>3.3</v>
      </c>
      <c r="O14" s="38">
        <v>2.5</v>
      </c>
    </row>
    <row r="15" spans="2:15" ht="14.4" x14ac:dyDescent="0.3">
      <c r="B15" s="8" t="s">
        <v>14</v>
      </c>
      <c r="C15" s="8" t="s">
        <v>51</v>
      </c>
      <c r="D15" s="35">
        <v>3.4</v>
      </c>
      <c r="E15" s="36">
        <v>2.5</v>
      </c>
      <c r="F15" s="8"/>
      <c r="G15" s="8" t="s">
        <v>14</v>
      </c>
      <c r="H15" s="8" t="s">
        <v>64</v>
      </c>
      <c r="I15" s="39">
        <v>3</v>
      </c>
      <c r="J15" s="38">
        <v>2</v>
      </c>
      <c r="K15" s="16"/>
      <c r="L15" s="8" t="s">
        <v>14</v>
      </c>
      <c r="M15" s="8" t="s">
        <v>38</v>
      </c>
      <c r="N15" s="40">
        <v>3.5</v>
      </c>
      <c r="O15" s="38">
        <v>2.5</v>
      </c>
    </row>
    <row r="16" spans="2:15" ht="14.4" x14ac:dyDescent="0.3">
      <c r="B16" s="8" t="s">
        <v>14</v>
      </c>
      <c r="C16" s="8" t="s">
        <v>67</v>
      </c>
      <c r="D16" s="40">
        <v>3.8</v>
      </c>
      <c r="E16" s="36">
        <v>1.5</v>
      </c>
      <c r="F16" s="8"/>
      <c r="G16" s="8"/>
      <c r="H16" s="8"/>
      <c r="I16" s="18"/>
      <c r="J16" s="29"/>
      <c r="K16" s="16"/>
      <c r="L16" s="8" t="s">
        <v>14</v>
      </c>
      <c r="M16" s="8" t="s">
        <v>47</v>
      </c>
      <c r="N16" s="40">
        <v>3.8</v>
      </c>
      <c r="O16" s="36">
        <v>3</v>
      </c>
    </row>
    <row r="17" spans="2:15" ht="14.4" x14ac:dyDescent="0.3">
      <c r="B17" s="8"/>
      <c r="C17" s="16" t="s">
        <v>199</v>
      </c>
      <c r="D17" s="41">
        <f>AVERAGE(D13:D16)</f>
        <v>3.5750000000000002</v>
      </c>
      <c r="E17" s="41">
        <f>AVERAGE(E13:E16)</f>
        <v>1.75</v>
      </c>
      <c r="F17" s="8"/>
      <c r="G17" s="8"/>
      <c r="H17" s="16" t="s">
        <v>199</v>
      </c>
      <c r="I17" s="41">
        <f>AVERAGE(I13:I15)</f>
        <v>3.5</v>
      </c>
      <c r="J17" s="41">
        <f>AVERAGE(J13:J15)</f>
        <v>2.1666666666666665</v>
      </c>
      <c r="K17" s="16"/>
      <c r="L17" s="8"/>
      <c r="M17" s="16" t="s">
        <v>199</v>
      </c>
      <c r="N17" s="41">
        <f>AVERAGE(N13:N16)</f>
        <v>3.5250000000000004</v>
      </c>
      <c r="O17" s="41">
        <f>AVERAGE(O13:O16)</f>
        <v>2.75</v>
      </c>
    </row>
    <row r="18" spans="2:15" ht="14.4" x14ac:dyDescent="0.3">
      <c r="B18" s="8"/>
      <c r="C18" s="30" t="s">
        <v>204</v>
      </c>
      <c r="D18" s="31"/>
      <c r="E18" s="42">
        <f>D17-E17</f>
        <v>1.8250000000000002</v>
      </c>
      <c r="F18" s="8"/>
      <c r="G18" s="8"/>
      <c r="H18" s="30" t="s">
        <v>204</v>
      </c>
      <c r="I18" s="31"/>
      <c r="J18" s="42">
        <f>I17-J17</f>
        <v>1.3333333333333335</v>
      </c>
      <c r="K18" s="16"/>
      <c r="L18" s="8"/>
      <c r="M18" s="30" t="s">
        <v>204</v>
      </c>
      <c r="N18" s="31"/>
      <c r="O18" s="42">
        <f>N17-O17</f>
        <v>0.77500000000000036</v>
      </c>
    </row>
    <row r="19" spans="2:15" ht="14.4" x14ac:dyDescent="0.3">
      <c r="B19" s="8"/>
      <c r="C19" s="16"/>
      <c r="D19" s="16"/>
      <c r="E19" s="18"/>
      <c r="F19" s="8"/>
      <c r="G19" s="8"/>
      <c r="H19" s="8"/>
      <c r="I19" s="18"/>
      <c r="J19" s="18"/>
      <c r="K19" s="16"/>
      <c r="L19" s="8"/>
      <c r="M19" s="8"/>
      <c r="N19" s="8"/>
      <c r="O19" s="18"/>
    </row>
    <row r="20" spans="2:15" ht="14.4" x14ac:dyDescent="0.3">
      <c r="B20" s="8"/>
      <c r="C20" s="16"/>
      <c r="D20" s="8" t="s">
        <v>202</v>
      </c>
      <c r="E20" s="18" t="s">
        <v>203</v>
      </c>
      <c r="F20" s="8"/>
      <c r="G20" s="8"/>
      <c r="H20" s="8"/>
      <c r="I20" s="8" t="s">
        <v>202</v>
      </c>
      <c r="J20" s="18" t="s">
        <v>203</v>
      </c>
      <c r="K20" s="16"/>
      <c r="L20" s="8"/>
      <c r="M20" s="8"/>
      <c r="N20" s="8" t="s">
        <v>202</v>
      </c>
      <c r="O20" s="18" t="s">
        <v>203</v>
      </c>
    </row>
    <row r="21" spans="2:15" ht="14.4" x14ac:dyDescent="0.3">
      <c r="B21" s="8"/>
      <c r="C21" s="8"/>
      <c r="D21" s="17" t="s">
        <v>198</v>
      </c>
      <c r="E21" s="22" t="s">
        <v>198</v>
      </c>
      <c r="F21" s="8"/>
      <c r="G21" s="8"/>
      <c r="H21" s="8"/>
      <c r="I21" s="17" t="s">
        <v>198</v>
      </c>
      <c r="J21" s="22" t="s">
        <v>198</v>
      </c>
      <c r="K21" s="16"/>
      <c r="L21" s="8"/>
      <c r="M21" s="8"/>
      <c r="N21" s="17" t="s">
        <v>198</v>
      </c>
      <c r="O21" s="22" t="s">
        <v>198</v>
      </c>
    </row>
    <row r="22" spans="2:15" ht="14.4" x14ac:dyDescent="0.3">
      <c r="B22" s="8" t="s">
        <v>75</v>
      </c>
      <c r="C22" s="8" t="s">
        <v>76</v>
      </c>
      <c r="D22" s="35">
        <v>3.8</v>
      </c>
      <c r="E22" s="36">
        <v>2</v>
      </c>
      <c r="F22" s="8"/>
      <c r="G22" s="8" t="s">
        <v>75</v>
      </c>
      <c r="H22" s="8" t="s">
        <v>80</v>
      </c>
      <c r="I22" s="37">
        <v>3.5</v>
      </c>
      <c r="J22" s="36">
        <v>2.5</v>
      </c>
      <c r="K22" s="16"/>
      <c r="L22" s="8" t="s">
        <v>75</v>
      </c>
      <c r="M22" s="8" t="s">
        <v>84</v>
      </c>
      <c r="N22" s="35">
        <v>3.8</v>
      </c>
      <c r="O22" s="36">
        <v>4</v>
      </c>
    </row>
    <row r="23" spans="2:15" ht="14.4" x14ac:dyDescent="0.3">
      <c r="B23" s="8" t="s">
        <v>75</v>
      </c>
      <c r="C23" s="8" t="s">
        <v>82</v>
      </c>
      <c r="D23" s="35">
        <v>3.5</v>
      </c>
      <c r="E23" s="36">
        <v>2.5</v>
      </c>
      <c r="F23" s="8"/>
      <c r="G23" s="8" t="s">
        <v>75</v>
      </c>
      <c r="H23" s="8" t="s">
        <v>83</v>
      </c>
      <c r="I23" s="37">
        <v>3.8</v>
      </c>
      <c r="J23" s="36">
        <v>3</v>
      </c>
      <c r="K23" s="16"/>
      <c r="L23" s="8" t="s">
        <v>75</v>
      </c>
      <c r="M23" s="8" t="s">
        <v>99</v>
      </c>
      <c r="N23" s="35">
        <v>3.5</v>
      </c>
      <c r="O23" s="36">
        <v>3</v>
      </c>
    </row>
    <row r="24" spans="2:15" ht="14.4" x14ac:dyDescent="0.3">
      <c r="B24" s="8" t="s">
        <v>75</v>
      </c>
      <c r="C24" s="8" t="s">
        <v>122</v>
      </c>
      <c r="D24" s="35">
        <v>3.4</v>
      </c>
      <c r="E24" s="36">
        <v>2.5</v>
      </c>
      <c r="F24" s="8"/>
      <c r="G24" s="8" t="s">
        <v>75</v>
      </c>
      <c r="H24" s="8" t="s">
        <v>95</v>
      </c>
      <c r="I24" s="39">
        <v>4</v>
      </c>
      <c r="J24" s="36">
        <v>3.5</v>
      </c>
      <c r="K24" s="16"/>
      <c r="L24" s="8" t="s">
        <v>75</v>
      </c>
      <c r="M24" s="8" t="s">
        <v>105</v>
      </c>
      <c r="N24" s="40">
        <v>3.5</v>
      </c>
      <c r="O24" s="36">
        <v>3</v>
      </c>
    </row>
    <row r="25" spans="2:15" ht="14.4" x14ac:dyDescent="0.3">
      <c r="B25" s="8" t="s">
        <v>75</v>
      </c>
      <c r="C25" s="8" t="s">
        <v>132</v>
      </c>
      <c r="D25" s="40">
        <v>3.5</v>
      </c>
      <c r="E25" s="36">
        <v>2.5</v>
      </c>
      <c r="F25" s="8"/>
      <c r="G25" s="8" t="s">
        <v>75</v>
      </c>
      <c r="H25" s="8" t="s">
        <v>104</v>
      </c>
      <c r="I25" s="39">
        <v>3.5</v>
      </c>
      <c r="J25" s="36">
        <v>2</v>
      </c>
      <c r="K25" s="16"/>
      <c r="L25" s="8"/>
      <c r="M25" s="8"/>
      <c r="N25" s="8"/>
      <c r="O25" s="18"/>
    </row>
    <row r="26" spans="2:15" ht="14.4" x14ac:dyDescent="0.3">
      <c r="B26" s="8"/>
      <c r="C26" s="8"/>
      <c r="D26" s="8"/>
      <c r="E26" s="29"/>
      <c r="F26" s="8"/>
      <c r="G26" s="8" t="s">
        <v>75</v>
      </c>
      <c r="H26" s="8" t="s">
        <v>110</v>
      </c>
      <c r="I26" s="39">
        <v>3.8</v>
      </c>
      <c r="J26" s="36">
        <v>2.5</v>
      </c>
      <c r="K26" s="16"/>
      <c r="L26" s="8"/>
      <c r="M26" s="8"/>
      <c r="N26" s="8"/>
      <c r="O26" s="18"/>
    </row>
    <row r="27" spans="2:15" ht="14.4" x14ac:dyDescent="0.3">
      <c r="B27" s="8"/>
      <c r="C27" s="8"/>
      <c r="D27" s="8"/>
      <c r="E27" s="18"/>
      <c r="F27" s="8"/>
      <c r="G27" s="8" t="s">
        <v>75</v>
      </c>
      <c r="H27" s="8" t="s">
        <v>134</v>
      </c>
      <c r="I27" s="39">
        <v>3.3</v>
      </c>
      <c r="J27" s="38">
        <v>3</v>
      </c>
      <c r="K27" s="16"/>
      <c r="L27" s="8"/>
      <c r="M27" s="8"/>
      <c r="N27" s="8"/>
      <c r="O27" s="18"/>
    </row>
    <row r="28" spans="2:15" ht="14.4" x14ac:dyDescent="0.3">
      <c r="B28" s="8"/>
      <c r="C28" s="16" t="s">
        <v>199</v>
      </c>
      <c r="D28" s="41">
        <f>AVERAGE(D22:D25)</f>
        <v>3.55</v>
      </c>
      <c r="E28" s="41">
        <f>AVERAGE(E22:E25)</f>
        <v>2.375</v>
      </c>
      <c r="F28" s="8"/>
      <c r="G28" s="8"/>
      <c r="H28" s="8" t="s">
        <v>199</v>
      </c>
      <c r="I28" s="41">
        <f>AVERAGE(I22:I27)</f>
        <v>3.6500000000000004</v>
      </c>
      <c r="J28" s="41">
        <f>AVERAGE(J22:J27)</f>
        <v>2.75</v>
      </c>
      <c r="K28" s="16"/>
      <c r="L28" s="8"/>
      <c r="M28" s="8" t="s">
        <v>199</v>
      </c>
      <c r="N28" s="41">
        <f>AVERAGE(N22:N24)</f>
        <v>3.6</v>
      </c>
      <c r="O28" s="41">
        <f>AVERAGE(O22:O24)</f>
        <v>3.3333333333333335</v>
      </c>
    </row>
    <row r="29" spans="2:15" ht="14.4" x14ac:dyDescent="0.3">
      <c r="B29" s="8"/>
      <c r="C29" s="30" t="s">
        <v>204</v>
      </c>
      <c r="D29" s="31"/>
      <c r="E29" s="42">
        <f>D28-E28</f>
        <v>1.1749999999999998</v>
      </c>
      <c r="F29" s="8"/>
      <c r="G29" s="8"/>
      <c r="H29" s="30" t="s">
        <v>204</v>
      </c>
      <c r="I29" s="31"/>
      <c r="J29" s="42">
        <f>I28-J28</f>
        <v>0.90000000000000036</v>
      </c>
      <c r="K29" s="16"/>
      <c r="L29" s="8"/>
      <c r="M29" s="30" t="s">
        <v>204</v>
      </c>
      <c r="N29" s="31"/>
      <c r="O29" s="42">
        <f>N28-O28</f>
        <v>0.26666666666666661</v>
      </c>
    </row>
    <row r="30" spans="2:15" ht="14.4" x14ac:dyDescent="0.3">
      <c r="B30" s="8"/>
      <c r="C30" s="16"/>
      <c r="D30" s="8"/>
      <c r="E30" s="18"/>
      <c r="F30" s="8"/>
      <c r="G30" s="8"/>
      <c r="H30" s="16"/>
      <c r="I30" s="18"/>
      <c r="J30" s="18"/>
      <c r="K30" s="16"/>
      <c r="L30" s="8"/>
      <c r="M30" s="16"/>
      <c r="N30" s="8"/>
      <c r="O30" s="18"/>
    </row>
    <row r="31" spans="2:15" ht="14.4" x14ac:dyDescent="0.3">
      <c r="B31" s="8"/>
      <c r="C31" s="16"/>
      <c r="D31" s="8" t="s">
        <v>202</v>
      </c>
      <c r="E31" s="18" t="s">
        <v>203</v>
      </c>
      <c r="F31" s="8"/>
      <c r="G31" s="8"/>
      <c r="H31" s="16"/>
      <c r="I31" s="8" t="s">
        <v>202</v>
      </c>
      <c r="J31" s="18" t="s">
        <v>203</v>
      </c>
      <c r="K31" s="16"/>
      <c r="L31" s="8"/>
      <c r="M31" s="16"/>
      <c r="N31" s="8" t="s">
        <v>202</v>
      </c>
      <c r="O31" s="18" t="s">
        <v>203</v>
      </c>
    </row>
    <row r="32" spans="2:15" ht="14.4" x14ac:dyDescent="0.3">
      <c r="B32" s="8"/>
      <c r="C32" s="8"/>
      <c r="D32" s="17" t="s">
        <v>198</v>
      </c>
      <c r="E32" s="22" t="s">
        <v>198</v>
      </c>
      <c r="F32" s="8"/>
      <c r="G32" s="8"/>
      <c r="H32" s="8"/>
      <c r="I32" s="17" t="s">
        <v>198</v>
      </c>
      <c r="J32" s="22" t="s">
        <v>198</v>
      </c>
      <c r="K32" s="16"/>
      <c r="L32" s="8"/>
      <c r="M32" s="8"/>
      <c r="N32" s="17" t="s">
        <v>198</v>
      </c>
      <c r="O32" s="22" t="s">
        <v>198</v>
      </c>
    </row>
    <row r="33" spans="1:35" ht="14.4" x14ac:dyDescent="0.3">
      <c r="B33" s="8" t="s">
        <v>135</v>
      </c>
      <c r="C33" s="8" t="s">
        <v>136</v>
      </c>
      <c r="D33" s="35">
        <v>3.4</v>
      </c>
      <c r="E33" s="36">
        <v>4</v>
      </c>
      <c r="F33" s="8"/>
      <c r="G33" s="8" t="s">
        <v>135</v>
      </c>
      <c r="H33" s="8" t="s">
        <v>141</v>
      </c>
      <c r="I33" s="37">
        <v>3.5</v>
      </c>
      <c r="J33" s="36">
        <v>4</v>
      </c>
      <c r="K33" s="16"/>
      <c r="L33" s="8" t="s">
        <v>135</v>
      </c>
      <c r="M33" s="8" t="s">
        <v>158</v>
      </c>
      <c r="N33" s="35">
        <v>3.8</v>
      </c>
      <c r="O33" s="36">
        <v>4</v>
      </c>
    </row>
    <row r="34" spans="1:35" ht="14.4" x14ac:dyDescent="0.3">
      <c r="B34" s="8" t="s">
        <v>135</v>
      </c>
      <c r="C34" s="8" t="s">
        <v>165</v>
      </c>
      <c r="D34" s="35">
        <v>3.5</v>
      </c>
      <c r="E34" s="36">
        <v>4</v>
      </c>
      <c r="F34" s="8"/>
      <c r="G34" s="8" t="s">
        <v>135</v>
      </c>
      <c r="H34" s="8" t="s">
        <v>163</v>
      </c>
      <c r="I34" s="37">
        <v>4</v>
      </c>
      <c r="J34" s="36">
        <v>3.5</v>
      </c>
      <c r="K34" s="16"/>
      <c r="L34" s="8" t="s">
        <v>135</v>
      </c>
      <c r="M34" s="8" t="s">
        <v>142</v>
      </c>
      <c r="N34" s="35">
        <v>3.5</v>
      </c>
      <c r="O34" s="36">
        <v>3.5</v>
      </c>
    </row>
    <row r="35" spans="1:35" ht="14.4" x14ac:dyDescent="0.3">
      <c r="B35" s="8" t="s">
        <v>135</v>
      </c>
      <c r="C35" s="8" t="s">
        <v>168</v>
      </c>
      <c r="D35" s="35">
        <v>3.5</v>
      </c>
      <c r="E35" s="36">
        <v>3</v>
      </c>
      <c r="F35" s="8"/>
      <c r="G35" s="8" t="s">
        <v>135</v>
      </c>
      <c r="H35" s="8" t="s">
        <v>172</v>
      </c>
      <c r="I35" s="39">
        <v>3.5</v>
      </c>
      <c r="J35" s="36">
        <v>4</v>
      </c>
      <c r="K35" s="16"/>
      <c r="L35" s="8" t="s">
        <v>135</v>
      </c>
      <c r="M35" s="8" t="s">
        <v>145</v>
      </c>
      <c r="N35" s="40">
        <v>3.5</v>
      </c>
      <c r="O35" s="36">
        <v>3.5</v>
      </c>
    </row>
    <row r="36" spans="1:35" x14ac:dyDescent="0.35">
      <c r="B36" s="8" t="s">
        <v>135</v>
      </c>
      <c r="C36" s="8" t="s">
        <v>171</v>
      </c>
      <c r="D36" s="40">
        <v>3.4</v>
      </c>
      <c r="E36" s="36">
        <v>3</v>
      </c>
      <c r="F36" s="8"/>
      <c r="G36" s="8" t="s">
        <v>135</v>
      </c>
      <c r="H36" s="8" t="s">
        <v>186</v>
      </c>
      <c r="I36" s="39">
        <v>3.8</v>
      </c>
      <c r="J36" s="36">
        <v>4</v>
      </c>
      <c r="K36" s="16"/>
      <c r="L36" s="8" t="s">
        <v>135</v>
      </c>
      <c r="M36" s="8" t="s">
        <v>152</v>
      </c>
      <c r="N36" s="40">
        <v>3.5</v>
      </c>
      <c r="O36" s="36">
        <v>3.5</v>
      </c>
    </row>
    <row r="37" spans="1:35" x14ac:dyDescent="0.35">
      <c r="B37" s="8" t="s">
        <v>135</v>
      </c>
      <c r="C37" s="8" t="s">
        <v>185</v>
      </c>
      <c r="D37" s="40">
        <v>3.4</v>
      </c>
      <c r="E37" s="36">
        <v>3</v>
      </c>
      <c r="F37" s="8"/>
      <c r="G37" s="8"/>
      <c r="H37" s="8"/>
      <c r="I37" s="18"/>
      <c r="J37" s="18"/>
      <c r="K37" s="16"/>
      <c r="L37" s="8" t="s">
        <v>135</v>
      </c>
      <c r="M37" s="8" t="s">
        <v>155</v>
      </c>
      <c r="N37" s="40">
        <v>3.3</v>
      </c>
      <c r="O37" s="36">
        <v>4</v>
      </c>
    </row>
    <row r="38" spans="1:35" x14ac:dyDescent="0.35">
      <c r="B38" s="8" t="s">
        <v>135</v>
      </c>
      <c r="C38" s="8" t="s">
        <v>137</v>
      </c>
      <c r="D38" s="40">
        <v>3.6</v>
      </c>
      <c r="E38" s="36">
        <v>3.5</v>
      </c>
      <c r="F38" s="8"/>
      <c r="G38" s="8"/>
      <c r="H38" s="8"/>
      <c r="I38" s="18"/>
      <c r="J38" s="18"/>
      <c r="K38" s="16"/>
      <c r="L38" s="8"/>
      <c r="M38" s="8"/>
      <c r="N38" s="8"/>
      <c r="O38" s="29"/>
    </row>
    <row r="39" spans="1:35" x14ac:dyDescent="0.35">
      <c r="B39" s="8"/>
      <c r="C39" s="8" t="s">
        <v>199</v>
      </c>
      <c r="D39" s="41">
        <f>AVERAGE(D33:D38)</f>
        <v>3.4666666666666668</v>
      </c>
      <c r="E39" s="41">
        <f>AVERAGE(E33:E38)</f>
        <v>3.4166666666666665</v>
      </c>
      <c r="F39" s="8"/>
      <c r="G39" s="8"/>
      <c r="H39" s="16" t="s">
        <v>199</v>
      </c>
      <c r="I39" s="41">
        <f>AVERAGE(I33:I36)</f>
        <v>3.7</v>
      </c>
      <c r="J39" s="41">
        <f>AVERAGE(J33:J36)</f>
        <v>3.875</v>
      </c>
      <c r="K39" s="16"/>
      <c r="L39" s="8"/>
      <c r="M39" s="16" t="s">
        <v>199</v>
      </c>
      <c r="N39" s="41">
        <f>AVERAGE(N33:N37)</f>
        <v>3.5200000000000005</v>
      </c>
      <c r="O39" s="41">
        <f>AVERAGE(O33:O37)</f>
        <v>3.7</v>
      </c>
    </row>
    <row r="40" spans="1:35" x14ac:dyDescent="0.35">
      <c r="B40" s="8"/>
      <c r="C40" s="30" t="s">
        <v>204</v>
      </c>
      <c r="D40" s="31"/>
      <c r="E40" s="42">
        <f>D39-E39</f>
        <v>5.0000000000000266E-2</v>
      </c>
      <c r="F40" s="8"/>
      <c r="G40" s="8"/>
      <c r="H40" s="30" t="s">
        <v>204</v>
      </c>
      <c r="I40" s="31"/>
      <c r="J40" s="42">
        <f>I39-J39</f>
        <v>-0.17499999999999982</v>
      </c>
      <c r="K40" s="16"/>
      <c r="L40" s="8"/>
      <c r="M40" s="30" t="s">
        <v>204</v>
      </c>
      <c r="N40" s="31"/>
      <c r="O40" s="42">
        <f>N39-O39</f>
        <v>-0.17999999999999972</v>
      </c>
    </row>
    <row r="45" spans="1:35" x14ac:dyDescent="0.35">
      <c r="A45" s="1" t="s">
        <v>205</v>
      </c>
      <c r="H45" s="1" t="s">
        <v>206</v>
      </c>
      <c r="N45" s="1" t="s">
        <v>205</v>
      </c>
      <c r="R45" s="1" t="s">
        <v>206</v>
      </c>
      <c r="Y45" s="1" t="s">
        <v>205</v>
      </c>
      <c r="AC45" s="1" t="s">
        <v>206</v>
      </c>
      <c r="AI45" s="3"/>
    </row>
    <row r="46" spans="1:35" x14ac:dyDescent="0.35">
      <c r="AI46" s="3"/>
    </row>
    <row r="47" spans="1:35" x14ac:dyDescent="0.35">
      <c r="A47" s="1" t="s">
        <v>5</v>
      </c>
      <c r="C47" s="2"/>
      <c r="D47" s="2"/>
      <c r="E47" s="2"/>
      <c r="F47" s="2"/>
      <c r="G47" s="2"/>
      <c r="H47" s="1" t="s">
        <v>5</v>
      </c>
      <c r="J47" s="2"/>
      <c r="K47" s="2"/>
      <c r="L47" s="2"/>
      <c r="M47" s="2"/>
      <c r="N47" s="1" t="s">
        <v>6</v>
      </c>
      <c r="O47" s="2"/>
      <c r="R47" s="1" t="s">
        <v>6</v>
      </c>
      <c r="S47" s="2"/>
      <c r="T47" s="3"/>
      <c r="V47" s="2"/>
      <c r="W47" s="2"/>
      <c r="X47" s="2"/>
      <c r="Y47" s="1" t="s">
        <v>7</v>
      </c>
      <c r="Z47" s="3"/>
      <c r="AA47" s="3"/>
      <c r="AC47" s="1" t="s">
        <v>7</v>
      </c>
      <c r="AD47" s="2"/>
      <c r="AE47" s="3"/>
      <c r="AG47" s="2"/>
      <c r="AH47" s="2"/>
      <c r="AI47" s="4"/>
    </row>
    <row r="48" spans="1:35" x14ac:dyDescent="0.35">
      <c r="A48" t="s">
        <v>8</v>
      </c>
      <c r="B48" t="s">
        <v>9</v>
      </c>
      <c r="C48" s="6" t="s">
        <v>10</v>
      </c>
      <c r="D48" s="6" t="s">
        <v>11</v>
      </c>
      <c r="E48" s="4"/>
      <c r="F48" t="s">
        <v>8</v>
      </c>
      <c r="G48" t="s">
        <v>9</v>
      </c>
      <c r="H48" s="6" t="s">
        <v>10</v>
      </c>
      <c r="I48" s="6" t="s">
        <v>11</v>
      </c>
      <c r="J48" s="4"/>
      <c r="K48" s="6" t="s">
        <v>12</v>
      </c>
      <c r="L48" s="4" t="s">
        <v>207</v>
      </c>
      <c r="N48" t="s">
        <v>13</v>
      </c>
      <c r="O48" t="s">
        <v>9</v>
      </c>
      <c r="P48" s="6" t="s">
        <v>10</v>
      </c>
      <c r="Q48" s="3"/>
      <c r="R48" t="s">
        <v>13</v>
      </c>
      <c r="S48" t="s">
        <v>9</v>
      </c>
      <c r="T48" s="6" t="s">
        <v>10</v>
      </c>
      <c r="U48" s="4"/>
      <c r="V48" s="6" t="s">
        <v>12</v>
      </c>
      <c r="W48" s="4" t="s">
        <v>207</v>
      </c>
      <c r="X48" s="3"/>
      <c r="Y48" t="s">
        <v>13</v>
      </c>
      <c r="Z48" t="s">
        <v>9</v>
      </c>
      <c r="AA48" s="6" t="s">
        <v>10</v>
      </c>
      <c r="AB48" s="3"/>
      <c r="AC48" t="s">
        <v>13</v>
      </c>
      <c r="AD48" t="s">
        <v>9</v>
      </c>
      <c r="AE48" s="6" t="s">
        <v>10</v>
      </c>
      <c r="AF48" s="4"/>
      <c r="AG48" s="43" t="s">
        <v>12</v>
      </c>
      <c r="AH48" s="4" t="s">
        <v>207</v>
      </c>
    </row>
    <row r="49" spans="1:34" x14ac:dyDescent="0.35">
      <c r="A49" t="s">
        <v>14</v>
      </c>
      <c r="B49" s="8" t="s">
        <v>15</v>
      </c>
      <c r="C49" s="9">
        <v>2.5</v>
      </c>
      <c r="D49" s="9">
        <v>3.5</v>
      </c>
      <c r="E49" s="4"/>
      <c r="F49" t="s">
        <v>14</v>
      </c>
      <c r="G49" s="8" t="s">
        <v>15</v>
      </c>
      <c r="H49" s="9">
        <v>4</v>
      </c>
      <c r="I49" s="9">
        <v>4</v>
      </c>
      <c r="J49" s="4"/>
      <c r="K49" s="11">
        <f>(C49+D49+H49+I49)/4</f>
        <v>3.5</v>
      </c>
      <c r="L49" s="44">
        <f>K49-1.83</f>
        <v>1.67</v>
      </c>
      <c r="N49" t="s">
        <v>14</v>
      </c>
      <c r="O49" s="8" t="s">
        <v>16</v>
      </c>
      <c r="P49" s="6">
        <v>3.5</v>
      </c>
      <c r="Q49" s="3"/>
      <c r="R49" t="s">
        <v>14</v>
      </c>
      <c r="S49" s="8" t="s">
        <v>16</v>
      </c>
      <c r="T49" s="6">
        <v>3</v>
      </c>
      <c r="U49" s="4"/>
      <c r="V49" s="44">
        <f>(P49+T49)/2</f>
        <v>3.25</v>
      </c>
      <c r="W49" s="44">
        <f>V49-1.33</f>
        <v>1.92</v>
      </c>
      <c r="X49" s="3"/>
      <c r="Y49" t="s">
        <v>14</v>
      </c>
      <c r="Z49" s="8" t="s">
        <v>17</v>
      </c>
      <c r="AA49" s="6">
        <v>1.5</v>
      </c>
      <c r="AB49" s="3"/>
      <c r="AC49" t="s">
        <v>14</v>
      </c>
      <c r="AD49" s="8" t="s">
        <v>17</v>
      </c>
      <c r="AE49" s="6">
        <v>1</v>
      </c>
      <c r="AF49" s="4"/>
      <c r="AG49" s="44">
        <f t="shared" ref="AG49:AG60" si="0">(AA49+AE49)/2</f>
        <v>1.25</v>
      </c>
      <c r="AH49" s="44">
        <f>AG49-0.78</f>
        <v>0.47</v>
      </c>
    </row>
    <row r="50" spans="1:34" x14ac:dyDescent="0.35">
      <c r="A50" t="s">
        <v>14</v>
      </c>
      <c r="B50" s="8" t="s">
        <v>18</v>
      </c>
      <c r="C50" s="9"/>
      <c r="D50" s="9">
        <v>3</v>
      </c>
      <c r="E50" s="4"/>
      <c r="F50" t="s">
        <v>14</v>
      </c>
      <c r="G50" s="8" t="s">
        <v>18</v>
      </c>
      <c r="H50" s="9">
        <v>1.5</v>
      </c>
      <c r="I50" s="9">
        <v>2.5</v>
      </c>
      <c r="J50" s="4"/>
      <c r="K50" s="11">
        <f t="shared" ref="K50:K72" si="1">(C50+D50+H50+I50)/4</f>
        <v>1.75</v>
      </c>
      <c r="L50" s="44">
        <f>K50-1.83</f>
        <v>-8.0000000000000071E-2</v>
      </c>
      <c r="N50" t="s">
        <v>14</v>
      </c>
      <c r="O50" s="8" t="s">
        <v>19</v>
      </c>
      <c r="P50" s="6">
        <v>4</v>
      </c>
      <c r="Q50" s="3"/>
      <c r="R50" t="s">
        <v>14</v>
      </c>
      <c r="S50" s="8" t="s">
        <v>19</v>
      </c>
      <c r="T50" s="6">
        <v>4</v>
      </c>
      <c r="U50" s="4"/>
      <c r="V50" s="44">
        <f t="shared" ref="V50:V72" si="2">(P50+T50)/2</f>
        <v>4</v>
      </c>
      <c r="W50" s="44">
        <f t="shared" ref="W50:W72" si="3">V50-1.33</f>
        <v>2.67</v>
      </c>
      <c r="X50" s="3"/>
      <c r="Y50" t="s">
        <v>14</v>
      </c>
      <c r="Z50" s="8" t="s">
        <v>20</v>
      </c>
      <c r="AA50" s="6">
        <v>3</v>
      </c>
      <c r="AB50" s="3"/>
      <c r="AC50" t="s">
        <v>14</v>
      </c>
      <c r="AD50" s="8" t="s">
        <v>20</v>
      </c>
      <c r="AE50" s="6">
        <v>3</v>
      </c>
      <c r="AF50" s="4"/>
      <c r="AG50" s="44">
        <f t="shared" si="0"/>
        <v>3</v>
      </c>
      <c r="AH50" s="44">
        <f t="shared" ref="AH50:AH60" si="4">AG50-0.78</f>
        <v>2.2199999999999998</v>
      </c>
    </row>
    <row r="51" spans="1:34" x14ac:dyDescent="0.35">
      <c r="A51" t="s">
        <v>14</v>
      </c>
      <c r="B51" s="8" t="s">
        <v>21</v>
      </c>
      <c r="C51" s="9">
        <v>1.5</v>
      </c>
      <c r="D51" s="9">
        <v>2.5</v>
      </c>
      <c r="E51" s="4"/>
      <c r="F51" t="s">
        <v>14</v>
      </c>
      <c r="G51" s="8" t="s">
        <v>21</v>
      </c>
      <c r="H51" s="9">
        <v>2</v>
      </c>
      <c r="I51" s="9">
        <v>2</v>
      </c>
      <c r="J51" s="4"/>
      <c r="K51" s="11">
        <f t="shared" si="1"/>
        <v>2</v>
      </c>
      <c r="L51" s="44">
        <f t="shared" ref="L51:L72" si="5">K51-1.83</f>
        <v>0.16999999999999993</v>
      </c>
      <c r="N51" t="s">
        <v>14</v>
      </c>
      <c r="O51" s="8" t="s">
        <v>22</v>
      </c>
      <c r="P51" s="6">
        <v>1.5</v>
      </c>
      <c r="Q51" s="3"/>
      <c r="R51" t="s">
        <v>14</v>
      </c>
      <c r="S51" s="8" t="s">
        <v>22</v>
      </c>
      <c r="T51" s="6">
        <v>1.5</v>
      </c>
      <c r="U51" s="4"/>
      <c r="V51" s="44">
        <f t="shared" si="2"/>
        <v>1.5</v>
      </c>
      <c r="W51" s="44">
        <f t="shared" si="3"/>
        <v>0.16999999999999993</v>
      </c>
      <c r="X51" s="3"/>
      <c r="Y51" t="s">
        <v>14</v>
      </c>
      <c r="Z51" s="8" t="s">
        <v>23</v>
      </c>
      <c r="AA51" s="6">
        <v>2</v>
      </c>
      <c r="AB51" s="3"/>
      <c r="AC51" t="s">
        <v>14</v>
      </c>
      <c r="AD51" s="8" t="s">
        <v>23</v>
      </c>
      <c r="AE51" s="6">
        <v>2</v>
      </c>
      <c r="AF51" s="4"/>
      <c r="AG51" s="44">
        <f t="shared" si="0"/>
        <v>2</v>
      </c>
      <c r="AH51" s="44">
        <f t="shared" si="4"/>
        <v>1.22</v>
      </c>
    </row>
    <row r="52" spans="1:34" x14ac:dyDescent="0.35">
      <c r="A52" t="s">
        <v>14</v>
      </c>
      <c r="B52" s="8" t="s">
        <v>24</v>
      </c>
      <c r="C52" s="9">
        <v>2.5</v>
      </c>
      <c r="D52" s="9">
        <v>2.5</v>
      </c>
      <c r="E52" s="4"/>
      <c r="F52" t="s">
        <v>14</v>
      </c>
      <c r="G52" s="8" t="s">
        <v>24</v>
      </c>
      <c r="H52" s="9">
        <v>4</v>
      </c>
      <c r="I52" s="9">
        <v>2.5</v>
      </c>
      <c r="J52" s="4"/>
      <c r="K52" s="11">
        <f t="shared" si="1"/>
        <v>2.875</v>
      </c>
      <c r="L52" s="44">
        <f t="shared" si="5"/>
        <v>1.0449999999999999</v>
      </c>
      <c r="N52" t="s">
        <v>14</v>
      </c>
      <c r="O52" s="8" t="s">
        <v>25</v>
      </c>
      <c r="P52" s="6">
        <v>2</v>
      </c>
      <c r="Q52" s="3"/>
      <c r="R52" t="s">
        <v>14</v>
      </c>
      <c r="S52" s="8" t="s">
        <v>25</v>
      </c>
      <c r="T52" s="6">
        <v>2</v>
      </c>
      <c r="U52" s="4"/>
      <c r="V52" s="44">
        <f t="shared" si="2"/>
        <v>2</v>
      </c>
      <c r="W52" s="44">
        <f t="shared" si="3"/>
        <v>0.66999999999999993</v>
      </c>
      <c r="X52" s="3"/>
      <c r="Y52" t="s">
        <v>14</v>
      </c>
      <c r="Z52" s="8" t="s">
        <v>26</v>
      </c>
      <c r="AA52" s="6">
        <v>4</v>
      </c>
      <c r="AB52" s="3"/>
      <c r="AC52" t="s">
        <v>14</v>
      </c>
      <c r="AD52" s="8" t="s">
        <v>26</v>
      </c>
      <c r="AE52" s="6">
        <v>3</v>
      </c>
      <c r="AF52" s="4"/>
      <c r="AG52" s="44">
        <f t="shared" si="0"/>
        <v>3.5</v>
      </c>
      <c r="AH52" s="44">
        <f t="shared" si="4"/>
        <v>2.7199999999999998</v>
      </c>
    </row>
    <row r="53" spans="1:34" x14ac:dyDescent="0.35">
      <c r="A53" t="s">
        <v>14</v>
      </c>
      <c r="B53" s="8" t="s">
        <v>27</v>
      </c>
      <c r="C53" s="9">
        <v>1</v>
      </c>
      <c r="D53" s="9">
        <v>1</v>
      </c>
      <c r="E53" s="4"/>
      <c r="F53" t="s">
        <v>14</v>
      </c>
      <c r="G53" s="8" t="s">
        <v>27</v>
      </c>
      <c r="H53" s="9">
        <v>1</v>
      </c>
      <c r="I53" s="9">
        <v>1</v>
      </c>
      <c r="J53" s="4"/>
      <c r="K53" s="11">
        <f t="shared" si="1"/>
        <v>1</v>
      </c>
      <c r="L53" s="44">
        <f t="shared" si="5"/>
        <v>-0.83000000000000007</v>
      </c>
      <c r="N53" t="s">
        <v>14</v>
      </c>
      <c r="O53" s="8" t="s">
        <v>28</v>
      </c>
      <c r="P53" s="6"/>
      <c r="Q53" s="3"/>
      <c r="R53" t="s">
        <v>14</v>
      </c>
      <c r="S53" s="8" t="s">
        <v>28</v>
      </c>
      <c r="T53" s="6"/>
      <c r="U53" s="4"/>
      <c r="V53" s="44"/>
      <c r="W53" s="44"/>
      <c r="X53" s="3"/>
      <c r="Y53" t="s">
        <v>14</v>
      </c>
      <c r="Z53" s="8" t="s">
        <v>29</v>
      </c>
      <c r="AA53" s="6">
        <v>1</v>
      </c>
      <c r="AB53" s="3"/>
      <c r="AC53" t="s">
        <v>14</v>
      </c>
      <c r="AD53" s="8" t="s">
        <v>29</v>
      </c>
      <c r="AE53" s="6">
        <v>1.5</v>
      </c>
      <c r="AF53" s="4"/>
      <c r="AG53" s="44">
        <f t="shared" si="0"/>
        <v>1.25</v>
      </c>
      <c r="AH53" s="44">
        <f t="shared" si="4"/>
        <v>0.47</v>
      </c>
    </row>
    <row r="54" spans="1:34" x14ac:dyDescent="0.35">
      <c r="A54" t="s">
        <v>14</v>
      </c>
      <c r="B54" s="8" t="s">
        <v>30</v>
      </c>
      <c r="C54" s="9">
        <v>1</v>
      </c>
      <c r="D54" s="9">
        <v>1.5</v>
      </c>
      <c r="E54" s="4"/>
      <c r="F54" t="s">
        <v>14</v>
      </c>
      <c r="G54" s="8" t="s">
        <v>30</v>
      </c>
      <c r="H54" s="9">
        <v>1</v>
      </c>
      <c r="I54" s="9">
        <v>1.5</v>
      </c>
      <c r="J54" s="4"/>
      <c r="K54" s="11">
        <f t="shared" si="1"/>
        <v>1.25</v>
      </c>
      <c r="L54" s="44">
        <f t="shared" si="5"/>
        <v>-0.58000000000000007</v>
      </c>
      <c r="N54" t="s">
        <v>14</v>
      </c>
      <c r="O54" s="8" t="s">
        <v>31</v>
      </c>
      <c r="P54" s="6">
        <v>1</v>
      </c>
      <c r="Q54" s="3"/>
      <c r="R54" t="s">
        <v>14</v>
      </c>
      <c r="S54" s="8" t="s">
        <v>31</v>
      </c>
      <c r="T54" s="6">
        <v>1.5</v>
      </c>
      <c r="U54" s="4"/>
      <c r="V54" s="44">
        <f t="shared" si="2"/>
        <v>1.25</v>
      </c>
      <c r="W54" s="44">
        <f t="shared" si="3"/>
        <v>-8.0000000000000071E-2</v>
      </c>
      <c r="X54" s="3"/>
      <c r="Y54" t="s">
        <v>14</v>
      </c>
      <c r="Z54" s="8" t="s">
        <v>32</v>
      </c>
      <c r="AA54" s="6">
        <v>3</v>
      </c>
      <c r="AB54" s="3"/>
      <c r="AC54" t="s">
        <v>14</v>
      </c>
      <c r="AD54" s="8" t="s">
        <v>32</v>
      </c>
      <c r="AE54" s="6">
        <v>3.5</v>
      </c>
      <c r="AF54" s="4"/>
      <c r="AG54" s="44">
        <f t="shared" si="0"/>
        <v>3.25</v>
      </c>
      <c r="AH54" s="44">
        <f t="shared" si="4"/>
        <v>2.4699999999999998</v>
      </c>
    </row>
    <row r="55" spans="1:34" x14ac:dyDescent="0.35">
      <c r="A55" t="s">
        <v>14</v>
      </c>
      <c r="B55" s="8" t="s">
        <v>33</v>
      </c>
      <c r="C55" s="9">
        <v>2.5</v>
      </c>
      <c r="D55" s="9">
        <v>3</v>
      </c>
      <c r="E55" s="4"/>
      <c r="F55" t="s">
        <v>14</v>
      </c>
      <c r="G55" s="8" t="s">
        <v>33</v>
      </c>
      <c r="H55" s="9">
        <v>2</v>
      </c>
      <c r="I55" s="9">
        <v>2.5</v>
      </c>
      <c r="J55" s="4"/>
      <c r="K55" s="11">
        <f t="shared" si="1"/>
        <v>2.5</v>
      </c>
      <c r="L55" s="44">
        <f t="shared" si="5"/>
        <v>0.66999999999999993</v>
      </c>
      <c r="N55" t="s">
        <v>14</v>
      </c>
      <c r="O55" s="8" t="s">
        <v>34</v>
      </c>
      <c r="P55" s="6">
        <v>3.5</v>
      </c>
      <c r="Q55" s="3"/>
      <c r="R55" t="s">
        <v>14</v>
      </c>
      <c r="S55" s="8" t="s">
        <v>34</v>
      </c>
      <c r="T55" s="6">
        <v>3.5</v>
      </c>
      <c r="U55" s="4"/>
      <c r="V55" s="44">
        <f t="shared" si="2"/>
        <v>3.5</v>
      </c>
      <c r="W55" s="44">
        <f t="shared" si="3"/>
        <v>2.17</v>
      </c>
      <c r="X55" s="3"/>
      <c r="Y55" t="s">
        <v>14</v>
      </c>
      <c r="Z55" s="8" t="s">
        <v>35</v>
      </c>
      <c r="AA55" s="6">
        <v>4</v>
      </c>
      <c r="AB55" s="3"/>
      <c r="AC55" t="s">
        <v>14</v>
      </c>
      <c r="AD55" s="8" t="s">
        <v>35</v>
      </c>
      <c r="AE55" s="6">
        <v>2.5</v>
      </c>
      <c r="AF55" s="4"/>
      <c r="AG55" s="44">
        <f t="shared" si="0"/>
        <v>3.25</v>
      </c>
      <c r="AH55" s="44">
        <f t="shared" si="4"/>
        <v>2.4699999999999998</v>
      </c>
    </row>
    <row r="56" spans="1:34" x14ac:dyDescent="0.35">
      <c r="A56" t="s">
        <v>14</v>
      </c>
      <c r="B56" s="8" t="s">
        <v>36</v>
      </c>
      <c r="C56" s="9">
        <v>3</v>
      </c>
      <c r="D56" s="9">
        <v>4</v>
      </c>
      <c r="E56" s="4"/>
      <c r="F56" t="s">
        <v>14</v>
      </c>
      <c r="G56" s="8" t="s">
        <v>36</v>
      </c>
      <c r="H56" s="9">
        <v>3</v>
      </c>
      <c r="I56" s="9">
        <v>3</v>
      </c>
      <c r="J56" s="4"/>
      <c r="K56" s="11">
        <f t="shared" si="1"/>
        <v>3.25</v>
      </c>
      <c r="L56" s="44">
        <f t="shared" si="5"/>
        <v>1.42</v>
      </c>
      <c r="N56" t="s">
        <v>14</v>
      </c>
      <c r="O56" s="8" t="s">
        <v>37</v>
      </c>
      <c r="P56" s="6">
        <v>2.5</v>
      </c>
      <c r="Q56" s="3"/>
      <c r="R56" t="s">
        <v>14</v>
      </c>
      <c r="S56" s="8" t="s">
        <v>37</v>
      </c>
      <c r="T56" s="6">
        <v>3</v>
      </c>
      <c r="U56" s="4"/>
      <c r="V56" s="44">
        <f t="shared" si="2"/>
        <v>2.75</v>
      </c>
      <c r="W56" s="44">
        <f t="shared" si="3"/>
        <v>1.42</v>
      </c>
      <c r="X56" s="3"/>
      <c r="Y56" t="s">
        <v>14</v>
      </c>
      <c r="Z56" s="8" t="s">
        <v>38</v>
      </c>
      <c r="AA56" s="6">
        <v>3.5</v>
      </c>
      <c r="AB56" s="3"/>
      <c r="AC56" t="s">
        <v>14</v>
      </c>
      <c r="AD56" s="8" t="s">
        <v>38</v>
      </c>
      <c r="AE56" s="6">
        <v>3.5</v>
      </c>
      <c r="AF56" s="4"/>
      <c r="AG56" s="44">
        <f t="shared" si="0"/>
        <v>3.5</v>
      </c>
      <c r="AH56" s="44">
        <f t="shared" si="4"/>
        <v>2.7199999999999998</v>
      </c>
    </row>
    <row r="57" spans="1:34" x14ac:dyDescent="0.35">
      <c r="A57" t="s">
        <v>14</v>
      </c>
      <c r="B57" s="8" t="s">
        <v>39</v>
      </c>
      <c r="C57" s="9">
        <v>1.5</v>
      </c>
      <c r="D57" s="9">
        <v>2.5</v>
      </c>
      <c r="E57" s="4"/>
      <c r="F57" t="s">
        <v>14</v>
      </c>
      <c r="G57" s="8" t="s">
        <v>39</v>
      </c>
      <c r="H57" s="9">
        <v>2</v>
      </c>
      <c r="I57" s="9">
        <v>2</v>
      </c>
      <c r="J57" s="4"/>
      <c r="K57" s="11">
        <f t="shared" si="1"/>
        <v>2</v>
      </c>
      <c r="L57" s="44">
        <f t="shared" si="5"/>
        <v>0.16999999999999993</v>
      </c>
      <c r="N57" t="s">
        <v>14</v>
      </c>
      <c r="O57" s="8" t="s">
        <v>40</v>
      </c>
      <c r="P57" s="6">
        <v>2.5</v>
      </c>
      <c r="Q57" s="3"/>
      <c r="R57" t="s">
        <v>14</v>
      </c>
      <c r="S57" s="8" t="s">
        <v>40</v>
      </c>
      <c r="T57" s="6">
        <v>1</v>
      </c>
      <c r="U57" s="4"/>
      <c r="V57" s="44">
        <f t="shared" si="2"/>
        <v>1.75</v>
      </c>
      <c r="W57" s="44">
        <f t="shared" si="3"/>
        <v>0.41999999999999993</v>
      </c>
      <c r="X57" s="3"/>
      <c r="Y57" t="s">
        <v>14</v>
      </c>
      <c r="Z57" s="8" t="s">
        <v>41</v>
      </c>
      <c r="AA57" s="6">
        <v>2.5</v>
      </c>
      <c r="AB57" s="3"/>
      <c r="AC57" t="s">
        <v>14</v>
      </c>
      <c r="AD57" s="8" t="s">
        <v>41</v>
      </c>
      <c r="AE57" s="6">
        <v>3</v>
      </c>
      <c r="AF57" s="4"/>
      <c r="AG57" s="44">
        <f t="shared" si="0"/>
        <v>2.75</v>
      </c>
      <c r="AH57" s="44">
        <f t="shared" si="4"/>
        <v>1.97</v>
      </c>
    </row>
    <row r="58" spans="1:34" x14ac:dyDescent="0.35">
      <c r="A58" t="s">
        <v>14</v>
      </c>
      <c r="B58" s="8" t="s">
        <v>42</v>
      </c>
      <c r="C58" s="9">
        <v>3</v>
      </c>
      <c r="D58" s="9">
        <v>3</v>
      </c>
      <c r="E58" s="4"/>
      <c r="F58" t="s">
        <v>14</v>
      </c>
      <c r="G58" s="8" t="s">
        <v>42</v>
      </c>
      <c r="H58" s="9">
        <v>3</v>
      </c>
      <c r="I58" s="9">
        <v>3.5</v>
      </c>
      <c r="J58" s="4"/>
      <c r="K58" s="11">
        <f t="shared" si="1"/>
        <v>3.125</v>
      </c>
      <c r="L58" s="44">
        <f t="shared" si="5"/>
        <v>1.2949999999999999</v>
      </c>
      <c r="N58" t="s">
        <v>14</v>
      </c>
      <c r="O58" s="8" t="s">
        <v>43</v>
      </c>
      <c r="P58" s="6">
        <v>3</v>
      </c>
      <c r="Q58" s="3"/>
      <c r="R58" t="s">
        <v>14</v>
      </c>
      <c r="S58" s="8" t="s">
        <v>43</v>
      </c>
      <c r="T58" s="6">
        <v>3.5</v>
      </c>
      <c r="U58" s="4"/>
      <c r="V58" s="44">
        <f t="shared" si="2"/>
        <v>3.25</v>
      </c>
      <c r="W58" s="44">
        <f t="shared" si="3"/>
        <v>1.92</v>
      </c>
      <c r="X58" s="3"/>
      <c r="Y58" t="s">
        <v>14</v>
      </c>
      <c r="Z58" s="8" t="s">
        <v>44</v>
      </c>
      <c r="AA58" s="6">
        <v>2</v>
      </c>
      <c r="AB58" s="3"/>
      <c r="AC58" t="s">
        <v>14</v>
      </c>
      <c r="AD58" s="8" t="s">
        <v>44</v>
      </c>
      <c r="AE58" s="6">
        <v>2</v>
      </c>
      <c r="AF58" s="4"/>
      <c r="AG58" s="44">
        <f t="shared" si="0"/>
        <v>2</v>
      </c>
      <c r="AH58" s="44">
        <f t="shared" si="4"/>
        <v>1.22</v>
      </c>
    </row>
    <row r="59" spans="1:34" x14ac:dyDescent="0.35">
      <c r="A59" t="s">
        <v>14</v>
      </c>
      <c r="B59" s="8" t="s">
        <v>45</v>
      </c>
      <c r="C59" s="9">
        <v>1.5</v>
      </c>
      <c r="D59" s="9">
        <v>1.5</v>
      </c>
      <c r="E59" s="4"/>
      <c r="F59" t="s">
        <v>14</v>
      </c>
      <c r="G59" s="8" t="s">
        <v>45</v>
      </c>
      <c r="H59" s="9">
        <v>1.5</v>
      </c>
      <c r="I59" s="9">
        <v>1.5</v>
      </c>
      <c r="J59" s="4"/>
      <c r="K59" s="11">
        <f t="shared" si="1"/>
        <v>1.5</v>
      </c>
      <c r="L59" s="44">
        <f t="shared" si="5"/>
        <v>-0.33000000000000007</v>
      </c>
      <c r="N59" t="s">
        <v>14</v>
      </c>
      <c r="O59" s="8" t="s">
        <v>46</v>
      </c>
      <c r="P59" s="6"/>
      <c r="Q59" s="3"/>
      <c r="R59" t="s">
        <v>14</v>
      </c>
      <c r="S59" s="8" t="s">
        <v>46</v>
      </c>
      <c r="T59" s="6"/>
      <c r="U59" s="4"/>
      <c r="V59" s="44"/>
      <c r="W59" s="44"/>
      <c r="X59" s="3"/>
      <c r="Y59" t="s">
        <v>14</v>
      </c>
      <c r="Z59" s="8" t="s">
        <v>47</v>
      </c>
      <c r="AA59" s="6">
        <v>3.5</v>
      </c>
      <c r="AB59" s="3"/>
      <c r="AC59" t="s">
        <v>14</v>
      </c>
      <c r="AD59" s="8" t="s">
        <v>47</v>
      </c>
      <c r="AE59" s="6">
        <v>4</v>
      </c>
      <c r="AF59" s="4"/>
      <c r="AG59" s="44">
        <f t="shared" si="0"/>
        <v>3.75</v>
      </c>
      <c r="AH59" s="44">
        <f t="shared" si="4"/>
        <v>2.9699999999999998</v>
      </c>
    </row>
    <row r="60" spans="1:34" x14ac:dyDescent="0.35">
      <c r="A60" t="s">
        <v>14</v>
      </c>
      <c r="B60" s="8" t="s">
        <v>48</v>
      </c>
      <c r="C60" s="9">
        <v>4</v>
      </c>
      <c r="D60" s="9">
        <v>3</v>
      </c>
      <c r="E60" s="4"/>
      <c r="F60" t="s">
        <v>14</v>
      </c>
      <c r="G60" s="8" t="s">
        <v>48</v>
      </c>
      <c r="H60" s="9">
        <v>3.5</v>
      </c>
      <c r="I60" s="9">
        <v>4</v>
      </c>
      <c r="J60" s="4"/>
      <c r="K60" s="11">
        <f t="shared" si="1"/>
        <v>3.625</v>
      </c>
      <c r="L60" s="44">
        <f t="shared" si="5"/>
        <v>1.7949999999999999</v>
      </c>
      <c r="N60" t="s">
        <v>14</v>
      </c>
      <c r="O60" s="8" t="s">
        <v>49</v>
      </c>
      <c r="P60" s="6">
        <v>3</v>
      </c>
      <c r="Q60" s="3"/>
      <c r="R60" t="s">
        <v>14</v>
      </c>
      <c r="S60" s="8" t="s">
        <v>49</v>
      </c>
      <c r="T60" s="6">
        <v>2.5</v>
      </c>
      <c r="U60" s="4"/>
      <c r="V60" s="44">
        <f t="shared" si="2"/>
        <v>2.75</v>
      </c>
      <c r="W60" s="44">
        <f t="shared" si="3"/>
        <v>1.42</v>
      </c>
      <c r="X60" s="3"/>
      <c r="Y60" t="s">
        <v>14</v>
      </c>
      <c r="Z60" s="8" t="s">
        <v>50</v>
      </c>
      <c r="AA60" s="6">
        <v>1.5</v>
      </c>
      <c r="AB60" s="3"/>
      <c r="AC60" t="s">
        <v>14</v>
      </c>
      <c r="AD60" s="8" t="s">
        <v>50</v>
      </c>
      <c r="AE60" s="6">
        <v>1.5</v>
      </c>
      <c r="AF60" s="4"/>
      <c r="AG60" s="44">
        <f t="shared" si="0"/>
        <v>1.5</v>
      </c>
      <c r="AH60" s="44">
        <f t="shared" si="4"/>
        <v>0.72</v>
      </c>
    </row>
    <row r="61" spans="1:34" x14ac:dyDescent="0.35">
      <c r="A61" t="s">
        <v>14</v>
      </c>
      <c r="B61" s="8" t="s">
        <v>51</v>
      </c>
      <c r="C61" s="9">
        <v>3.5</v>
      </c>
      <c r="D61" s="9">
        <v>3</v>
      </c>
      <c r="E61" s="4"/>
      <c r="F61" t="s">
        <v>14</v>
      </c>
      <c r="G61" s="8" t="s">
        <v>51</v>
      </c>
      <c r="H61" s="9">
        <v>3.5</v>
      </c>
      <c r="I61" s="9">
        <v>3.5</v>
      </c>
      <c r="J61" s="4"/>
      <c r="K61" s="11">
        <f t="shared" si="1"/>
        <v>3.375</v>
      </c>
      <c r="L61" s="44">
        <f t="shared" si="5"/>
        <v>1.5449999999999999</v>
      </c>
      <c r="N61" t="s">
        <v>14</v>
      </c>
      <c r="O61" s="8" t="s">
        <v>52</v>
      </c>
      <c r="P61" s="6">
        <v>3</v>
      </c>
      <c r="Q61" s="3"/>
      <c r="R61" t="s">
        <v>14</v>
      </c>
      <c r="S61" s="8" t="s">
        <v>52</v>
      </c>
      <c r="T61" s="6">
        <v>3</v>
      </c>
      <c r="U61" s="4"/>
      <c r="V61" s="44">
        <f t="shared" si="2"/>
        <v>3</v>
      </c>
      <c r="W61" s="44">
        <f t="shared" si="3"/>
        <v>1.67</v>
      </c>
      <c r="X61" s="3"/>
      <c r="AA61" s="2"/>
      <c r="AB61" s="3"/>
      <c r="AE61" s="2"/>
      <c r="AF61" s="4"/>
    </row>
    <row r="62" spans="1:34" x14ac:dyDescent="0.35">
      <c r="A62" t="s">
        <v>14</v>
      </c>
      <c r="B62" s="8" t="s">
        <v>53</v>
      </c>
      <c r="C62" s="9">
        <v>0</v>
      </c>
      <c r="D62" s="9">
        <v>2</v>
      </c>
      <c r="E62" s="4"/>
      <c r="F62" t="s">
        <v>14</v>
      </c>
      <c r="G62" s="8" t="s">
        <v>53</v>
      </c>
      <c r="H62" s="9">
        <v>3</v>
      </c>
      <c r="I62" s="9">
        <v>4</v>
      </c>
      <c r="J62" s="4"/>
      <c r="K62" s="11">
        <f t="shared" si="1"/>
        <v>2.25</v>
      </c>
      <c r="L62" s="44">
        <f t="shared" si="5"/>
        <v>0.41999999999999993</v>
      </c>
      <c r="N62" t="s">
        <v>14</v>
      </c>
      <c r="O62" s="8" t="s">
        <v>54</v>
      </c>
      <c r="P62" s="6">
        <v>2.5</v>
      </c>
      <c r="Q62" s="3"/>
      <c r="R62" t="s">
        <v>14</v>
      </c>
      <c r="S62" s="8" t="s">
        <v>54</v>
      </c>
      <c r="T62" s="6">
        <v>1.5</v>
      </c>
      <c r="U62" s="4"/>
      <c r="V62" s="44">
        <f t="shared" si="2"/>
        <v>2</v>
      </c>
      <c r="W62" s="44">
        <f t="shared" si="3"/>
        <v>0.66999999999999993</v>
      </c>
      <c r="X62" s="3"/>
      <c r="AA62" s="2">
        <f>AVERAGE(AA49:AA60)</f>
        <v>2.625</v>
      </c>
      <c r="AB62" s="3"/>
      <c r="AE62" s="2">
        <f>AVERAGE(AE49:AE60)</f>
        <v>2.5416666666666665</v>
      </c>
      <c r="AF62" s="4"/>
      <c r="AG62" s="2">
        <f t="shared" ref="AG62:AH62" si="6">AVERAGE(AG49:AG60)</f>
        <v>2.5833333333333335</v>
      </c>
      <c r="AH62" s="2">
        <f t="shared" si="6"/>
        <v>1.8033333333333328</v>
      </c>
    </row>
    <row r="63" spans="1:34" x14ac:dyDescent="0.35">
      <c r="A63" t="s">
        <v>14</v>
      </c>
      <c r="B63" s="8" t="s">
        <v>55</v>
      </c>
      <c r="C63" s="9">
        <v>2</v>
      </c>
      <c r="D63" s="9">
        <v>4</v>
      </c>
      <c r="E63" s="4"/>
      <c r="F63" t="s">
        <v>14</v>
      </c>
      <c r="G63" s="8" t="s">
        <v>55</v>
      </c>
      <c r="H63" s="9">
        <v>2.5</v>
      </c>
      <c r="I63" s="9">
        <v>3.5</v>
      </c>
      <c r="J63" s="4"/>
      <c r="K63" s="11">
        <f t="shared" si="1"/>
        <v>3</v>
      </c>
      <c r="L63" s="44">
        <f t="shared" si="5"/>
        <v>1.17</v>
      </c>
      <c r="N63" t="s">
        <v>14</v>
      </c>
      <c r="O63" s="8" t="s">
        <v>56</v>
      </c>
      <c r="P63" s="6">
        <v>2.5</v>
      </c>
      <c r="Q63" s="3"/>
      <c r="R63" t="s">
        <v>14</v>
      </c>
      <c r="S63" s="8" t="s">
        <v>56</v>
      </c>
      <c r="T63" s="6">
        <v>3</v>
      </c>
      <c r="U63" s="4"/>
      <c r="V63" s="44">
        <f t="shared" si="2"/>
        <v>2.75</v>
      </c>
      <c r="W63" s="44">
        <f t="shared" si="3"/>
        <v>1.42</v>
      </c>
      <c r="X63" s="3"/>
      <c r="AA63" s="2"/>
      <c r="AB63" s="3"/>
      <c r="AE63" s="2"/>
      <c r="AF63" s="4"/>
    </row>
    <row r="64" spans="1:34" x14ac:dyDescent="0.35">
      <c r="A64" t="s">
        <v>14</v>
      </c>
      <c r="B64" s="8" t="s">
        <v>57</v>
      </c>
      <c r="C64" s="9">
        <v>2.5</v>
      </c>
      <c r="D64" s="9">
        <v>2.5</v>
      </c>
      <c r="E64" s="4"/>
      <c r="F64" t="s">
        <v>14</v>
      </c>
      <c r="G64" s="8" t="s">
        <v>57</v>
      </c>
      <c r="H64" s="9">
        <v>2.5</v>
      </c>
      <c r="I64" s="9">
        <v>3</v>
      </c>
      <c r="J64" s="4"/>
      <c r="K64" s="11">
        <f t="shared" si="1"/>
        <v>2.625</v>
      </c>
      <c r="L64" s="44">
        <f t="shared" si="5"/>
        <v>0.79499999999999993</v>
      </c>
      <c r="N64" t="s">
        <v>14</v>
      </c>
      <c r="O64" s="8" t="s">
        <v>58</v>
      </c>
      <c r="P64" s="6">
        <v>1.5</v>
      </c>
      <c r="Q64" s="3"/>
      <c r="R64" t="s">
        <v>14</v>
      </c>
      <c r="S64" s="8" t="s">
        <v>58</v>
      </c>
      <c r="T64" s="6">
        <v>1.5</v>
      </c>
      <c r="U64" s="4"/>
      <c r="V64" s="44">
        <f t="shared" si="2"/>
        <v>1.5</v>
      </c>
      <c r="W64" s="44">
        <f t="shared" si="3"/>
        <v>0.16999999999999993</v>
      </c>
      <c r="X64" s="3"/>
      <c r="AA64" s="2"/>
      <c r="AB64" s="3"/>
      <c r="AE64" s="2"/>
      <c r="AF64" s="4"/>
    </row>
    <row r="65" spans="1:35" x14ac:dyDescent="0.35">
      <c r="A65" t="s">
        <v>14</v>
      </c>
      <c r="B65" s="8" t="s">
        <v>59</v>
      </c>
      <c r="C65" s="9">
        <v>2</v>
      </c>
      <c r="D65" s="9">
        <v>2</v>
      </c>
      <c r="E65" s="4"/>
      <c r="F65" t="s">
        <v>14</v>
      </c>
      <c r="G65" s="8" t="s">
        <v>59</v>
      </c>
      <c r="H65" s="9">
        <v>3</v>
      </c>
      <c r="I65" s="9">
        <v>2.5</v>
      </c>
      <c r="J65" s="4"/>
      <c r="K65" s="11">
        <f t="shared" si="1"/>
        <v>2.375</v>
      </c>
      <c r="L65" s="44">
        <f t="shared" si="5"/>
        <v>0.54499999999999993</v>
      </c>
      <c r="N65" t="s">
        <v>14</v>
      </c>
      <c r="O65" s="8" t="s">
        <v>60</v>
      </c>
      <c r="P65" s="6">
        <v>3</v>
      </c>
      <c r="Q65" s="3"/>
      <c r="R65" t="s">
        <v>14</v>
      </c>
      <c r="S65" s="8" t="s">
        <v>60</v>
      </c>
      <c r="T65" s="6">
        <v>2</v>
      </c>
      <c r="U65" s="4"/>
      <c r="V65" s="44">
        <f t="shared" si="2"/>
        <v>2.5</v>
      </c>
      <c r="W65" s="44">
        <f t="shared" si="3"/>
        <v>1.17</v>
      </c>
      <c r="X65" s="3"/>
      <c r="Y65" s="3"/>
      <c r="AA65" s="2"/>
      <c r="AB65" s="3"/>
      <c r="AC65" s="3"/>
      <c r="AE65" s="2"/>
      <c r="AF65" s="4"/>
    </row>
    <row r="66" spans="1:35" x14ac:dyDescent="0.35">
      <c r="A66" t="s">
        <v>14</v>
      </c>
      <c r="B66" s="8" t="s">
        <v>61</v>
      </c>
      <c r="C66" s="9">
        <v>2</v>
      </c>
      <c r="D66" s="9">
        <v>3.5</v>
      </c>
      <c r="E66" s="4"/>
      <c r="F66" t="s">
        <v>14</v>
      </c>
      <c r="G66" s="8" t="s">
        <v>61</v>
      </c>
      <c r="H66" s="9">
        <v>2</v>
      </c>
      <c r="I66" s="9">
        <v>2.5</v>
      </c>
      <c r="J66" s="4"/>
      <c r="K66" s="11">
        <f t="shared" si="1"/>
        <v>2.5</v>
      </c>
      <c r="L66" s="44">
        <f t="shared" si="5"/>
        <v>0.66999999999999993</v>
      </c>
      <c r="N66" t="s">
        <v>14</v>
      </c>
      <c r="O66" s="8" t="s">
        <v>62</v>
      </c>
      <c r="P66" s="6">
        <v>1</v>
      </c>
      <c r="Q66" s="3"/>
      <c r="R66" t="s">
        <v>14</v>
      </c>
      <c r="S66" s="8" t="s">
        <v>62</v>
      </c>
      <c r="T66" s="6">
        <v>1</v>
      </c>
      <c r="U66" s="4"/>
      <c r="V66" s="44">
        <f t="shared" si="2"/>
        <v>1</v>
      </c>
      <c r="W66" s="44">
        <f t="shared" si="3"/>
        <v>-0.33000000000000007</v>
      </c>
      <c r="X66" s="3"/>
      <c r="Y66" s="3"/>
      <c r="AA66" s="2"/>
      <c r="AB66" s="3"/>
      <c r="AC66" s="3"/>
      <c r="AE66" s="2"/>
      <c r="AF66" s="4"/>
    </row>
    <row r="67" spans="1:35" x14ac:dyDescent="0.35">
      <c r="A67" t="s">
        <v>14</v>
      </c>
      <c r="B67" s="8" t="s">
        <v>63</v>
      </c>
      <c r="C67" s="9">
        <v>1.5</v>
      </c>
      <c r="D67" s="9">
        <v>2</v>
      </c>
      <c r="E67" s="4"/>
      <c r="F67" t="s">
        <v>14</v>
      </c>
      <c r="G67" s="8" t="s">
        <v>63</v>
      </c>
      <c r="H67" s="9">
        <v>1.5</v>
      </c>
      <c r="I67" s="9">
        <v>1.5</v>
      </c>
      <c r="J67" s="4"/>
      <c r="K67" s="11">
        <f t="shared" si="1"/>
        <v>1.625</v>
      </c>
      <c r="L67" s="44">
        <f t="shared" si="5"/>
        <v>-0.20500000000000007</v>
      </c>
      <c r="N67" t="s">
        <v>14</v>
      </c>
      <c r="O67" s="8" t="s">
        <v>64</v>
      </c>
      <c r="P67" s="6">
        <v>4</v>
      </c>
      <c r="Q67" s="3"/>
      <c r="R67" t="s">
        <v>14</v>
      </c>
      <c r="S67" s="8" t="s">
        <v>64</v>
      </c>
      <c r="T67" s="6">
        <v>2</v>
      </c>
      <c r="U67" s="4"/>
      <c r="V67" s="44">
        <f t="shared" si="2"/>
        <v>3</v>
      </c>
      <c r="W67" s="44">
        <f t="shared" si="3"/>
        <v>1.67</v>
      </c>
      <c r="X67" s="3"/>
      <c r="Y67" s="3"/>
      <c r="AA67" s="2"/>
      <c r="AB67" s="3"/>
      <c r="AC67" s="3"/>
      <c r="AE67" s="2"/>
      <c r="AF67" s="4"/>
    </row>
    <row r="68" spans="1:35" x14ac:dyDescent="0.35">
      <c r="A68" t="s">
        <v>14</v>
      </c>
      <c r="B68" s="8" t="s">
        <v>65</v>
      </c>
      <c r="C68" s="9">
        <v>2.5</v>
      </c>
      <c r="D68" s="9">
        <v>2</v>
      </c>
      <c r="E68" s="4"/>
      <c r="F68" t="s">
        <v>14</v>
      </c>
      <c r="G68" s="8" t="s">
        <v>65</v>
      </c>
      <c r="H68" s="9">
        <v>2</v>
      </c>
      <c r="I68" s="9">
        <v>2.5</v>
      </c>
      <c r="J68" s="4"/>
      <c r="K68" s="11">
        <f t="shared" si="1"/>
        <v>2.25</v>
      </c>
      <c r="L68" s="44">
        <f t="shared" si="5"/>
        <v>0.41999999999999993</v>
      </c>
      <c r="N68" t="s">
        <v>14</v>
      </c>
      <c r="O68" s="8" t="s">
        <v>66</v>
      </c>
      <c r="P68" s="6">
        <v>2.5</v>
      </c>
      <c r="Q68" s="3"/>
      <c r="R68" t="s">
        <v>14</v>
      </c>
      <c r="S68" s="8" t="s">
        <v>66</v>
      </c>
      <c r="T68" s="6">
        <v>2.5</v>
      </c>
      <c r="U68" s="4"/>
      <c r="V68" s="44">
        <f t="shared" si="2"/>
        <v>2.5</v>
      </c>
      <c r="W68" s="44">
        <f t="shared" si="3"/>
        <v>1.17</v>
      </c>
      <c r="X68" s="3"/>
      <c r="Y68" s="3"/>
      <c r="AA68" s="2"/>
      <c r="AB68" s="3"/>
      <c r="AC68" s="3"/>
      <c r="AE68" s="2"/>
      <c r="AF68" s="4"/>
    </row>
    <row r="69" spans="1:35" x14ac:dyDescent="0.35">
      <c r="A69" t="s">
        <v>14</v>
      </c>
      <c r="B69" s="8" t="s">
        <v>67</v>
      </c>
      <c r="C69" s="9">
        <v>4</v>
      </c>
      <c r="D69" s="9">
        <v>3.5</v>
      </c>
      <c r="E69" s="4"/>
      <c r="F69" t="s">
        <v>14</v>
      </c>
      <c r="G69" s="8" t="s">
        <v>67</v>
      </c>
      <c r="H69" s="9">
        <v>4</v>
      </c>
      <c r="I69" s="9">
        <v>3.5</v>
      </c>
      <c r="J69" s="4"/>
      <c r="K69" s="11">
        <f t="shared" si="1"/>
        <v>3.75</v>
      </c>
      <c r="L69" s="44">
        <f t="shared" si="5"/>
        <v>1.92</v>
      </c>
      <c r="N69" t="s">
        <v>14</v>
      </c>
      <c r="O69" s="8" t="s">
        <v>68</v>
      </c>
      <c r="P69" s="6">
        <v>2</v>
      </c>
      <c r="Q69" s="3"/>
      <c r="R69" t="s">
        <v>14</v>
      </c>
      <c r="S69" s="8" t="s">
        <v>68</v>
      </c>
      <c r="T69" s="6">
        <v>1</v>
      </c>
      <c r="U69" s="4"/>
      <c r="V69" s="44">
        <f t="shared" si="2"/>
        <v>1.5</v>
      </c>
      <c r="W69" s="44">
        <f t="shared" si="3"/>
        <v>0.16999999999999993</v>
      </c>
      <c r="X69" s="3"/>
      <c r="Y69" s="3"/>
      <c r="AA69" s="2"/>
      <c r="AB69" s="3"/>
      <c r="AC69" s="3"/>
      <c r="AE69" s="2"/>
      <c r="AF69" s="4"/>
    </row>
    <row r="70" spans="1:35" x14ac:dyDescent="0.35">
      <c r="A70" t="s">
        <v>14</v>
      </c>
      <c r="B70" s="8" t="s">
        <v>69</v>
      </c>
      <c r="C70" s="9">
        <v>3.5</v>
      </c>
      <c r="D70" s="9">
        <v>4</v>
      </c>
      <c r="E70" s="4"/>
      <c r="F70" t="s">
        <v>14</v>
      </c>
      <c r="G70" s="8" t="s">
        <v>69</v>
      </c>
      <c r="H70" s="9">
        <v>2.5</v>
      </c>
      <c r="I70" s="9">
        <v>3</v>
      </c>
      <c r="J70" s="4"/>
      <c r="K70" s="11">
        <f t="shared" si="1"/>
        <v>3.25</v>
      </c>
      <c r="L70" s="44">
        <f t="shared" si="5"/>
        <v>1.42</v>
      </c>
      <c r="N70" t="s">
        <v>14</v>
      </c>
      <c r="O70" s="8" t="s">
        <v>70</v>
      </c>
      <c r="P70" s="6">
        <v>3.5</v>
      </c>
      <c r="Q70" s="3"/>
      <c r="R70" t="s">
        <v>14</v>
      </c>
      <c r="S70" s="8" t="s">
        <v>70</v>
      </c>
      <c r="T70" s="6">
        <v>2.5</v>
      </c>
      <c r="U70" s="4"/>
      <c r="V70" s="44">
        <f t="shared" si="2"/>
        <v>3</v>
      </c>
      <c r="W70" s="44">
        <f t="shared" si="3"/>
        <v>1.67</v>
      </c>
      <c r="X70" s="3"/>
      <c r="Y70" s="3"/>
      <c r="AA70" s="2"/>
      <c r="AB70" s="3"/>
      <c r="AC70" s="3"/>
      <c r="AE70" s="2"/>
      <c r="AF70" s="4"/>
    </row>
    <row r="71" spans="1:35" x14ac:dyDescent="0.35">
      <c r="A71" t="s">
        <v>14</v>
      </c>
      <c r="B71" s="8" t="s">
        <v>71</v>
      </c>
      <c r="C71" s="9">
        <v>1.5</v>
      </c>
      <c r="D71" s="9">
        <v>1</v>
      </c>
      <c r="E71" s="4"/>
      <c r="F71" t="s">
        <v>14</v>
      </c>
      <c r="G71" s="8" t="s">
        <v>71</v>
      </c>
      <c r="H71" s="9">
        <v>1</v>
      </c>
      <c r="I71" s="9">
        <v>1</v>
      </c>
      <c r="J71" s="4"/>
      <c r="K71" s="11">
        <f t="shared" si="1"/>
        <v>1.125</v>
      </c>
      <c r="L71" s="44">
        <f t="shared" si="5"/>
        <v>-0.70500000000000007</v>
      </c>
      <c r="N71" t="s">
        <v>14</v>
      </c>
      <c r="O71" s="8" t="s">
        <v>72</v>
      </c>
      <c r="P71" s="6">
        <v>3</v>
      </c>
      <c r="Q71" s="3"/>
      <c r="R71" t="s">
        <v>14</v>
      </c>
      <c r="S71" s="8" t="s">
        <v>72</v>
      </c>
      <c r="T71" s="6">
        <v>2</v>
      </c>
      <c r="U71" s="4"/>
      <c r="V71" s="44">
        <f t="shared" si="2"/>
        <v>2.5</v>
      </c>
      <c r="W71" s="44">
        <f t="shared" si="3"/>
        <v>1.17</v>
      </c>
      <c r="Y71" s="3"/>
      <c r="AA71" s="2"/>
      <c r="AC71" s="3"/>
      <c r="AE71" s="2"/>
      <c r="AF71" s="4"/>
    </row>
    <row r="72" spans="1:35" x14ac:dyDescent="0.35">
      <c r="A72" t="s">
        <v>14</v>
      </c>
      <c r="B72" s="8" t="s">
        <v>73</v>
      </c>
      <c r="C72" s="9">
        <v>2</v>
      </c>
      <c r="D72" s="9">
        <v>3</v>
      </c>
      <c r="E72" s="4"/>
      <c r="F72" t="s">
        <v>14</v>
      </c>
      <c r="G72" s="8" t="s">
        <v>73</v>
      </c>
      <c r="H72" s="9">
        <v>1.5</v>
      </c>
      <c r="I72" s="9">
        <v>2.5</v>
      </c>
      <c r="J72" s="4"/>
      <c r="K72" s="11">
        <f t="shared" si="1"/>
        <v>2.25</v>
      </c>
      <c r="L72" s="44">
        <f t="shared" si="5"/>
        <v>0.41999999999999993</v>
      </c>
      <c r="N72" t="s">
        <v>14</v>
      </c>
      <c r="O72" s="8" t="s">
        <v>74</v>
      </c>
      <c r="P72" s="6">
        <v>2</v>
      </c>
      <c r="Q72" s="3"/>
      <c r="R72" t="s">
        <v>14</v>
      </c>
      <c r="S72" s="8" t="s">
        <v>74</v>
      </c>
      <c r="T72" s="6">
        <v>1.5</v>
      </c>
      <c r="U72" s="4"/>
      <c r="V72" s="44">
        <f t="shared" si="2"/>
        <v>1.75</v>
      </c>
      <c r="W72" s="44">
        <f t="shared" si="3"/>
        <v>0.41999999999999993</v>
      </c>
      <c r="Y72" s="3"/>
      <c r="AA72" s="2"/>
      <c r="AC72" s="3"/>
      <c r="AE72" s="2"/>
      <c r="AF72" s="4"/>
    </row>
    <row r="73" spans="1:35" x14ac:dyDescent="0.35">
      <c r="C73" s="2"/>
      <c r="D73" s="2"/>
      <c r="E73" s="2"/>
      <c r="H73" s="2"/>
      <c r="I73" s="2"/>
      <c r="J73" s="4"/>
      <c r="K73" s="2"/>
      <c r="N73" s="8"/>
      <c r="O73" s="4"/>
      <c r="P73" s="4"/>
      <c r="R73" s="8"/>
      <c r="S73" s="4"/>
      <c r="T73" s="4"/>
      <c r="U73" s="3"/>
      <c r="V73" s="3"/>
      <c r="W73" s="3"/>
      <c r="Y73" s="3"/>
      <c r="Z73" s="2"/>
      <c r="AA73" s="2"/>
      <c r="AC73" s="3"/>
      <c r="AD73" s="2"/>
      <c r="AE73" s="2"/>
    </row>
    <row r="74" spans="1:35" x14ac:dyDescent="0.35">
      <c r="C74" s="2">
        <f>AVERAGE(C49:C72)</f>
        <v>2.2173913043478262</v>
      </c>
      <c r="D74" s="2">
        <f>AVERAGE(D49:D72)</f>
        <v>2.6458333333333335</v>
      </c>
      <c r="E74" s="2"/>
      <c r="H74" s="2">
        <f>AVERAGE(H49:H72)</f>
        <v>2.3958333333333335</v>
      </c>
      <c r="I74" s="2">
        <f>AVERAGE(I49:I72)</f>
        <v>2.625</v>
      </c>
      <c r="J74" s="4"/>
      <c r="K74" s="2">
        <f>AVERAGE(K49:K72)</f>
        <v>2.4479166666666665</v>
      </c>
      <c r="L74" s="2">
        <f>AVERAGE(L49:L72)</f>
        <v>0.61791666666666656</v>
      </c>
      <c r="N74" s="8"/>
      <c r="P74" s="2">
        <f>AVERAGE(P49:P72)</f>
        <v>2.5909090909090908</v>
      </c>
      <c r="R74" s="8"/>
      <c r="T74" s="2">
        <f>AVERAGE(T49:T72)</f>
        <v>2.2272727272727271</v>
      </c>
      <c r="U74" s="3"/>
      <c r="V74" s="2">
        <f t="shared" ref="V74:W74" si="7">AVERAGE(V49:V72)</f>
        <v>2.4090909090909092</v>
      </c>
      <c r="W74" s="2">
        <f t="shared" si="7"/>
        <v>1.0790909090909098</v>
      </c>
      <c r="Y74" s="3"/>
      <c r="Z74" s="2"/>
      <c r="AA74" s="2"/>
      <c r="AC74" s="3"/>
      <c r="AD74" s="2"/>
      <c r="AE74" s="2"/>
    </row>
    <row r="75" spans="1:35" x14ac:dyDescent="0.35">
      <c r="C75" s="2"/>
      <c r="D75" s="2"/>
      <c r="E75" s="2"/>
      <c r="F75" s="2"/>
      <c r="G75" s="2"/>
      <c r="J75" s="2"/>
      <c r="K75" s="2"/>
      <c r="L75" s="2"/>
      <c r="M75" s="2"/>
      <c r="N75" s="4"/>
      <c r="O75" s="2"/>
      <c r="Q75" s="8"/>
      <c r="R75" s="4"/>
      <c r="S75" s="4"/>
      <c r="T75" s="3"/>
      <c r="U75" s="8"/>
      <c r="V75" s="4"/>
      <c r="W75" s="4"/>
      <c r="X75" s="4"/>
      <c r="Y75" s="4"/>
      <c r="Z75" s="3"/>
      <c r="AA75" s="3"/>
      <c r="AB75" s="3"/>
      <c r="AC75" s="2"/>
      <c r="AD75" s="2"/>
      <c r="AE75" s="3"/>
      <c r="AF75" s="3"/>
      <c r="AG75" s="2"/>
      <c r="AH75" s="2"/>
      <c r="AI75" s="4"/>
    </row>
    <row r="76" spans="1:35" x14ac:dyDescent="0.35">
      <c r="A76" s="1"/>
      <c r="C76" s="2"/>
      <c r="D76" s="2"/>
      <c r="E76" s="2"/>
      <c r="F76" s="2"/>
      <c r="G76" s="2"/>
      <c r="H76" s="1"/>
      <c r="J76" s="2"/>
      <c r="K76" s="2"/>
      <c r="L76" s="2"/>
      <c r="M76" s="4"/>
      <c r="N76" s="1"/>
      <c r="Q76" s="2"/>
      <c r="R76" s="2"/>
      <c r="S76" s="3"/>
      <c r="T76" s="1"/>
      <c r="U76" s="2"/>
      <c r="V76" s="2"/>
      <c r="W76" s="2"/>
      <c r="X76" s="4"/>
      <c r="Y76" s="3"/>
      <c r="Z76" s="3"/>
      <c r="AA76" s="1"/>
      <c r="AB76" s="2"/>
      <c r="AC76" s="2"/>
      <c r="AD76" s="3"/>
      <c r="AE76" s="1"/>
      <c r="AF76" s="2"/>
      <c r="AG76" s="2"/>
      <c r="AH76" s="4"/>
    </row>
    <row r="77" spans="1:35" x14ac:dyDescent="0.35">
      <c r="A77" t="s">
        <v>8</v>
      </c>
      <c r="B77" t="s">
        <v>9</v>
      </c>
      <c r="C77" s="6" t="s">
        <v>10</v>
      </c>
      <c r="D77" s="6" t="s">
        <v>11</v>
      </c>
      <c r="E77" s="4"/>
      <c r="F77" t="s">
        <v>8</v>
      </c>
      <c r="G77" t="s">
        <v>9</v>
      </c>
      <c r="H77" s="6" t="s">
        <v>10</v>
      </c>
      <c r="I77" s="6" t="s">
        <v>11</v>
      </c>
      <c r="J77" s="4"/>
      <c r="K77" s="6" t="s">
        <v>12</v>
      </c>
      <c r="L77" s="4" t="s">
        <v>207</v>
      </c>
      <c r="N77" t="s">
        <v>13</v>
      </c>
      <c r="O77" t="s">
        <v>9</v>
      </c>
      <c r="P77" s="6" t="s">
        <v>10</v>
      </c>
      <c r="Q77" s="3"/>
      <c r="R77" t="s">
        <v>13</v>
      </c>
      <c r="S77" t="s">
        <v>9</v>
      </c>
      <c r="T77" s="6" t="s">
        <v>10</v>
      </c>
      <c r="U77" s="4"/>
      <c r="V77" s="6" t="s">
        <v>12</v>
      </c>
      <c r="W77" s="4" t="s">
        <v>207</v>
      </c>
      <c r="X77" s="3"/>
      <c r="Y77" t="s">
        <v>13</v>
      </c>
      <c r="Z77" t="s">
        <v>9</v>
      </c>
      <c r="AA77" s="6" t="s">
        <v>10</v>
      </c>
      <c r="AB77" s="3"/>
      <c r="AC77" t="s">
        <v>13</v>
      </c>
      <c r="AD77" t="s">
        <v>9</v>
      </c>
      <c r="AE77" s="6" t="s">
        <v>10</v>
      </c>
      <c r="AF77" s="4"/>
      <c r="AG77" s="43" t="s">
        <v>12</v>
      </c>
      <c r="AH77" s="4" t="s">
        <v>207</v>
      </c>
    </row>
    <row r="78" spans="1:35" x14ac:dyDescent="0.35">
      <c r="A78" t="s">
        <v>75</v>
      </c>
      <c r="B78" s="8" t="s">
        <v>76</v>
      </c>
      <c r="C78" s="6">
        <v>4</v>
      </c>
      <c r="D78" s="9">
        <v>3</v>
      </c>
      <c r="E78" s="4"/>
      <c r="F78" t="s">
        <v>75</v>
      </c>
      <c r="G78" s="8" t="s">
        <v>76</v>
      </c>
      <c r="H78" s="6">
        <v>4</v>
      </c>
      <c r="I78" s="9">
        <v>4</v>
      </c>
      <c r="J78" s="4"/>
      <c r="K78" s="11">
        <f t="shared" ref="K78:K99" si="8">(C78+D78+H78+I78)/4</f>
        <v>3.75</v>
      </c>
      <c r="L78" s="44">
        <f>K78-1.18</f>
        <v>2.5700000000000003</v>
      </c>
      <c r="N78" t="s">
        <v>75</v>
      </c>
      <c r="O78" s="8" t="s">
        <v>77</v>
      </c>
      <c r="P78" s="6">
        <v>2.5</v>
      </c>
      <c r="Q78" s="3"/>
      <c r="R78" t="s">
        <v>75</v>
      </c>
      <c r="S78" s="8" t="s">
        <v>77</v>
      </c>
      <c r="T78" s="6">
        <v>3</v>
      </c>
      <c r="U78" s="4"/>
      <c r="V78" s="44">
        <f t="shared" ref="V78:V100" si="9">(P78+T78)/2</f>
        <v>2.75</v>
      </c>
      <c r="W78" s="44">
        <f>V78-0.9</f>
        <v>1.85</v>
      </c>
      <c r="X78" s="3"/>
      <c r="Y78" t="s">
        <v>75</v>
      </c>
      <c r="Z78" s="8" t="s">
        <v>78</v>
      </c>
      <c r="AA78" s="6">
        <v>2.5</v>
      </c>
      <c r="AB78" s="3"/>
      <c r="AC78" t="s">
        <v>75</v>
      </c>
      <c r="AD78" s="8" t="s">
        <v>78</v>
      </c>
      <c r="AE78" s="6">
        <v>2</v>
      </c>
      <c r="AF78" s="4"/>
      <c r="AG78" s="44">
        <f t="shared" ref="AG78:AG91" si="10">(AA78+AE78)/2</f>
        <v>2.25</v>
      </c>
      <c r="AH78" s="44">
        <f>AG78-0.27</f>
        <v>1.98</v>
      </c>
    </row>
    <row r="79" spans="1:35" x14ac:dyDescent="0.35">
      <c r="A79" t="s">
        <v>75</v>
      </c>
      <c r="B79" s="8" t="s">
        <v>79</v>
      </c>
      <c r="C79" s="6">
        <v>3.5</v>
      </c>
      <c r="D79" s="9">
        <v>4</v>
      </c>
      <c r="E79" s="4"/>
      <c r="F79" t="s">
        <v>75</v>
      </c>
      <c r="G79" s="8" t="s">
        <v>79</v>
      </c>
      <c r="H79" s="6">
        <v>2.5</v>
      </c>
      <c r="I79" s="9">
        <v>2.5</v>
      </c>
      <c r="J79" s="4"/>
      <c r="K79" s="11">
        <f t="shared" si="8"/>
        <v>3.125</v>
      </c>
      <c r="L79" s="44">
        <f t="shared" ref="L79:L99" si="11">K79-1.18</f>
        <v>1.9450000000000001</v>
      </c>
      <c r="N79" t="s">
        <v>75</v>
      </c>
      <c r="O79" s="8" t="s">
        <v>80</v>
      </c>
      <c r="P79" s="6">
        <v>3.5</v>
      </c>
      <c r="Q79" s="3"/>
      <c r="R79" t="s">
        <v>75</v>
      </c>
      <c r="S79" s="8" t="s">
        <v>80</v>
      </c>
      <c r="T79" s="6">
        <v>3.5</v>
      </c>
      <c r="U79" s="4"/>
      <c r="V79" s="44">
        <f t="shared" si="9"/>
        <v>3.5</v>
      </c>
      <c r="W79" s="44">
        <f t="shared" ref="W79:W100" si="12">V79-0.9</f>
        <v>2.6</v>
      </c>
      <c r="X79" s="3"/>
      <c r="Y79" t="s">
        <v>75</v>
      </c>
      <c r="Z79" s="8" t="s">
        <v>81</v>
      </c>
      <c r="AA79" s="6">
        <v>3</v>
      </c>
      <c r="AB79" s="3"/>
      <c r="AC79" t="s">
        <v>75</v>
      </c>
      <c r="AD79" s="8" t="s">
        <v>81</v>
      </c>
      <c r="AE79" s="6">
        <v>2.5</v>
      </c>
      <c r="AF79" s="4"/>
      <c r="AG79" s="44">
        <f t="shared" si="10"/>
        <v>2.75</v>
      </c>
      <c r="AH79" s="44">
        <f t="shared" ref="AH79:AH91" si="13">AG79-0.27</f>
        <v>2.48</v>
      </c>
    </row>
    <row r="80" spans="1:35" x14ac:dyDescent="0.35">
      <c r="A80" t="s">
        <v>75</v>
      </c>
      <c r="B80" s="8" t="s">
        <v>82</v>
      </c>
      <c r="C80" s="6">
        <v>4</v>
      </c>
      <c r="D80" s="9">
        <v>4</v>
      </c>
      <c r="E80" s="4"/>
      <c r="F80" t="s">
        <v>75</v>
      </c>
      <c r="G80" s="8" t="s">
        <v>82</v>
      </c>
      <c r="H80" s="6">
        <v>3</v>
      </c>
      <c r="I80" s="9">
        <v>3</v>
      </c>
      <c r="J80" s="4"/>
      <c r="K80" s="11">
        <f t="shared" si="8"/>
        <v>3.5</v>
      </c>
      <c r="L80" s="44">
        <f t="shared" si="11"/>
        <v>2.3200000000000003</v>
      </c>
      <c r="N80" t="s">
        <v>75</v>
      </c>
      <c r="O80" s="8" t="s">
        <v>83</v>
      </c>
      <c r="P80" s="6">
        <v>4</v>
      </c>
      <c r="Q80" s="3"/>
      <c r="R80" t="s">
        <v>75</v>
      </c>
      <c r="S80" s="8" t="s">
        <v>83</v>
      </c>
      <c r="T80" s="6">
        <v>3.5</v>
      </c>
      <c r="U80" s="4"/>
      <c r="V80" s="44">
        <f t="shared" si="9"/>
        <v>3.75</v>
      </c>
      <c r="W80" s="44">
        <f t="shared" si="12"/>
        <v>2.85</v>
      </c>
      <c r="X80" s="3"/>
      <c r="Y80" t="s">
        <v>75</v>
      </c>
      <c r="Z80" s="8" t="s">
        <v>84</v>
      </c>
      <c r="AA80" s="6">
        <v>4</v>
      </c>
      <c r="AB80" s="3"/>
      <c r="AC80" t="s">
        <v>75</v>
      </c>
      <c r="AD80" s="8" t="s">
        <v>84</v>
      </c>
      <c r="AE80" s="6">
        <v>3.5</v>
      </c>
      <c r="AF80" s="4"/>
      <c r="AG80" s="44">
        <f t="shared" si="10"/>
        <v>3.75</v>
      </c>
      <c r="AH80" s="44">
        <f t="shared" si="13"/>
        <v>3.48</v>
      </c>
    </row>
    <row r="81" spans="1:34" x14ac:dyDescent="0.35">
      <c r="A81" t="s">
        <v>75</v>
      </c>
      <c r="B81" s="8" t="s">
        <v>85</v>
      </c>
      <c r="C81" s="6">
        <v>3.5</v>
      </c>
      <c r="D81" s="9">
        <v>3</v>
      </c>
      <c r="E81" s="4"/>
      <c r="F81" t="s">
        <v>75</v>
      </c>
      <c r="G81" s="8" t="s">
        <v>85</v>
      </c>
      <c r="H81" s="6">
        <v>2.5</v>
      </c>
      <c r="I81" s="9">
        <v>3.5</v>
      </c>
      <c r="J81" s="4"/>
      <c r="K81" s="11">
        <f t="shared" si="8"/>
        <v>3.125</v>
      </c>
      <c r="L81" s="44">
        <f t="shared" si="11"/>
        <v>1.9450000000000001</v>
      </c>
      <c r="N81" t="s">
        <v>75</v>
      </c>
      <c r="O81" s="8" t="s">
        <v>86</v>
      </c>
      <c r="P81" s="6">
        <v>2</v>
      </c>
      <c r="Q81" s="3"/>
      <c r="R81" t="s">
        <v>75</v>
      </c>
      <c r="S81" s="8" t="s">
        <v>86</v>
      </c>
      <c r="T81" s="6">
        <v>3</v>
      </c>
      <c r="U81" s="4"/>
      <c r="V81" s="44">
        <f t="shared" si="9"/>
        <v>2.5</v>
      </c>
      <c r="W81" s="44">
        <f t="shared" si="12"/>
        <v>1.6</v>
      </c>
      <c r="X81" s="3"/>
      <c r="Y81" t="s">
        <v>75</v>
      </c>
      <c r="Z81" s="8" t="s">
        <v>87</v>
      </c>
      <c r="AA81" s="6">
        <v>1.5</v>
      </c>
      <c r="AB81" s="3"/>
      <c r="AC81" t="s">
        <v>75</v>
      </c>
      <c r="AD81" s="8" t="s">
        <v>87</v>
      </c>
      <c r="AE81" s="6">
        <v>2</v>
      </c>
      <c r="AF81" s="4"/>
      <c r="AG81" s="44">
        <f t="shared" si="10"/>
        <v>1.75</v>
      </c>
      <c r="AH81" s="44">
        <f t="shared" si="13"/>
        <v>1.48</v>
      </c>
    </row>
    <row r="82" spans="1:34" x14ac:dyDescent="0.35">
      <c r="A82" t="s">
        <v>75</v>
      </c>
      <c r="B82" s="8" t="s">
        <v>88</v>
      </c>
      <c r="C82" s="6">
        <v>2</v>
      </c>
      <c r="D82" s="9">
        <v>1.5</v>
      </c>
      <c r="E82" s="4"/>
      <c r="F82" t="s">
        <v>75</v>
      </c>
      <c r="G82" s="8" t="s">
        <v>88</v>
      </c>
      <c r="H82" s="6">
        <v>1.5</v>
      </c>
      <c r="I82" s="9">
        <v>3</v>
      </c>
      <c r="J82" s="4"/>
      <c r="K82" s="11">
        <f t="shared" si="8"/>
        <v>2</v>
      </c>
      <c r="L82" s="44">
        <f t="shared" si="11"/>
        <v>0.82000000000000006</v>
      </c>
      <c r="N82" t="s">
        <v>75</v>
      </c>
      <c r="O82" s="8" t="s">
        <v>89</v>
      </c>
      <c r="P82" s="6">
        <v>3</v>
      </c>
      <c r="Q82" s="3"/>
      <c r="R82" t="s">
        <v>75</v>
      </c>
      <c r="S82" s="8" t="s">
        <v>89</v>
      </c>
      <c r="T82" s="6">
        <v>2</v>
      </c>
      <c r="U82" s="4"/>
      <c r="V82" s="44">
        <f t="shared" si="9"/>
        <v>2.5</v>
      </c>
      <c r="W82" s="44">
        <f t="shared" si="12"/>
        <v>1.6</v>
      </c>
      <c r="X82" s="3"/>
      <c r="Y82" t="s">
        <v>75</v>
      </c>
      <c r="Z82" s="8" t="s">
        <v>90</v>
      </c>
      <c r="AA82" s="6">
        <v>2</v>
      </c>
      <c r="AB82" s="3"/>
      <c r="AC82" t="s">
        <v>75</v>
      </c>
      <c r="AD82" s="8" t="s">
        <v>90</v>
      </c>
      <c r="AE82" s="6">
        <v>2</v>
      </c>
      <c r="AF82" s="4"/>
      <c r="AG82" s="44">
        <f t="shared" si="10"/>
        <v>2</v>
      </c>
      <c r="AH82" s="44">
        <f t="shared" si="13"/>
        <v>1.73</v>
      </c>
    </row>
    <row r="83" spans="1:34" x14ac:dyDescent="0.35">
      <c r="A83" t="s">
        <v>75</v>
      </c>
      <c r="B83" s="8" t="s">
        <v>91</v>
      </c>
      <c r="C83" s="6">
        <v>3</v>
      </c>
      <c r="D83" s="9">
        <v>3</v>
      </c>
      <c r="E83" s="4"/>
      <c r="F83" t="s">
        <v>75</v>
      </c>
      <c r="G83" s="8" t="s">
        <v>91</v>
      </c>
      <c r="H83" s="6">
        <v>2</v>
      </c>
      <c r="I83" s="9">
        <v>3.5</v>
      </c>
      <c r="J83" s="4"/>
      <c r="K83" s="11">
        <f t="shared" si="8"/>
        <v>2.875</v>
      </c>
      <c r="L83" s="44">
        <f t="shared" si="11"/>
        <v>1.6950000000000001</v>
      </c>
      <c r="N83" t="s">
        <v>75</v>
      </c>
      <c r="O83" s="8" t="s">
        <v>92</v>
      </c>
      <c r="P83" s="6">
        <v>1.5</v>
      </c>
      <c r="Q83" s="3"/>
      <c r="R83" t="s">
        <v>75</v>
      </c>
      <c r="S83" s="8" t="s">
        <v>92</v>
      </c>
      <c r="T83" s="6">
        <v>1</v>
      </c>
      <c r="U83" s="4"/>
      <c r="V83" s="44">
        <f t="shared" si="9"/>
        <v>1.25</v>
      </c>
      <c r="W83" s="44">
        <f t="shared" si="12"/>
        <v>0.35</v>
      </c>
      <c r="X83" s="3"/>
      <c r="Y83" t="s">
        <v>75</v>
      </c>
      <c r="Z83" s="8" t="s">
        <v>93</v>
      </c>
      <c r="AA83" s="6">
        <v>1.5</v>
      </c>
      <c r="AB83" s="3"/>
      <c r="AC83" t="s">
        <v>75</v>
      </c>
      <c r="AD83" s="8" t="s">
        <v>93</v>
      </c>
      <c r="AE83" s="6">
        <v>1</v>
      </c>
      <c r="AF83" s="4"/>
      <c r="AG83" s="44">
        <f t="shared" si="10"/>
        <v>1.25</v>
      </c>
      <c r="AH83" s="44">
        <f t="shared" si="13"/>
        <v>0.98</v>
      </c>
    </row>
    <row r="84" spans="1:34" x14ac:dyDescent="0.35">
      <c r="A84" t="s">
        <v>75</v>
      </c>
      <c r="B84" s="8" t="s">
        <v>94</v>
      </c>
      <c r="C84" s="6">
        <v>2</v>
      </c>
      <c r="D84" s="9">
        <v>3</v>
      </c>
      <c r="E84" s="4"/>
      <c r="F84" t="s">
        <v>75</v>
      </c>
      <c r="G84" s="8" t="s">
        <v>94</v>
      </c>
      <c r="H84" s="6">
        <v>2.5</v>
      </c>
      <c r="I84" s="9">
        <v>2.5</v>
      </c>
      <c r="J84" s="4"/>
      <c r="K84" s="11">
        <f t="shared" si="8"/>
        <v>2.5</v>
      </c>
      <c r="L84" s="44">
        <f t="shared" si="11"/>
        <v>1.32</v>
      </c>
      <c r="N84" t="s">
        <v>75</v>
      </c>
      <c r="O84" s="8" t="s">
        <v>95</v>
      </c>
      <c r="P84" s="6">
        <v>4</v>
      </c>
      <c r="Q84" s="3"/>
      <c r="R84" t="s">
        <v>75</v>
      </c>
      <c r="S84" s="8" t="s">
        <v>95</v>
      </c>
      <c r="T84" s="6">
        <v>4</v>
      </c>
      <c r="U84" s="4"/>
      <c r="V84" s="44">
        <f t="shared" si="9"/>
        <v>4</v>
      </c>
      <c r="W84" s="44">
        <f t="shared" si="12"/>
        <v>3.1</v>
      </c>
      <c r="X84" s="3"/>
      <c r="Y84" t="s">
        <v>75</v>
      </c>
      <c r="Z84" s="8" t="s">
        <v>96</v>
      </c>
      <c r="AA84" s="6">
        <v>2.5</v>
      </c>
      <c r="AB84" s="3"/>
      <c r="AC84" t="s">
        <v>75</v>
      </c>
      <c r="AD84" s="8" t="s">
        <v>96</v>
      </c>
      <c r="AE84" s="6">
        <v>1.5</v>
      </c>
      <c r="AF84" s="4"/>
      <c r="AG84" s="44">
        <f t="shared" si="10"/>
        <v>2</v>
      </c>
      <c r="AH84" s="44">
        <f t="shared" si="13"/>
        <v>1.73</v>
      </c>
    </row>
    <row r="85" spans="1:34" x14ac:dyDescent="0.35">
      <c r="A85" t="s">
        <v>75</v>
      </c>
      <c r="B85" s="8" t="s">
        <v>97</v>
      </c>
      <c r="C85" s="6">
        <v>2.5</v>
      </c>
      <c r="D85" s="9">
        <v>3</v>
      </c>
      <c r="E85" s="4"/>
      <c r="F85" t="s">
        <v>75</v>
      </c>
      <c r="G85" s="8" t="s">
        <v>97</v>
      </c>
      <c r="H85" s="6">
        <v>2</v>
      </c>
      <c r="I85" s="9">
        <v>2.5</v>
      </c>
      <c r="J85" s="4"/>
      <c r="K85" s="11">
        <f t="shared" si="8"/>
        <v>2.5</v>
      </c>
      <c r="L85" s="44">
        <f t="shared" si="11"/>
        <v>1.32</v>
      </c>
      <c r="N85" t="s">
        <v>75</v>
      </c>
      <c r="O85" s="8" t="s">
        <v>98</v>
      </c>
      <c r="P85" s="6">
        <v>1</v>
      </c>
      <c r="Q85" s="3"/>
      <c r="R85" t="s">
        <v>75</v>
      </c>
      <c r="S85" s="8" t="s">
        <v>98</v>
      </c>
      <c r="T85" s="6">
        <v>2</v>
      </c>
      <c r="U85" s="4"/>
      <c r="V85" s="44">
        <f t="shared" si="9"/>
        <v>1.5</v>
      </c>
      <c r="W85" s="44">
        <f t="shared" si="12"/>
        <v>0.6</v>
      </c>
      <c r="X85" s="3"/>
      <c r="Y85" t="s">
        <v>75</v>
      </c>
      <c r="Z85" s="8" t="s">
        <v>99</v>
      </c>
      <c r="AA85" s="6">
        <v>3</v>
      </c>
      <c r="AB85" s="3"/>
      <c r="AC85" t="s">
        <v>75</v>
      </c>
      <c r="AD85" s="8" t="s">
        <v>99</v>
      </c>
      <c r="AE85" s="6">
        <v>4</v>
      </c>
      <c r="AF85" s="4"/>
      <c r="AG85" s="44">
        <f t="shared" si="10"/>
        <v>3.5</v>
      </c>
      <c r="AH85" s="44">
        <f t="shared" si="13"/>
        <v>3.23</v>
      </c>
    </row>
    <row r="86" spans="1:34" x14ac:dyDescent="0.35">
      <c r="A86" t="s">
        <v>75</v>
      </c>
      <c r="B86" s="8" t="s">
        <v>100</v>
      </c>
      <c r="C86" s="6">
        <v>3</v>
      </c>
      <c r="D86" s="9">
        <v>3.5</v>
      </c>
      <c r="E86" s="4"/>
      <c r="F86" t="s">
        <v>75</v>
      </c>
      <c r="G86" s="8" t="s">
        <v>100</v>
      </c>
      <c r="H86" s="6">
        <v>1.5</v>
      </c>
      <c r="I86" s="9">
        <v>3.5</v>
      </c>
      <c r="J86" s="4"/>
      <c r="K86" s="11">
        <f t="shared" si="8"/>
        <v>2.875</v>
      </c>
      <c r="L86" s="44">
        <f t="shared" si="11"/>
        <v>1.6950000000000001</v>
      </c>
      <c r="N86" t="s">
        <v>75</v>
      </c>
      <c r="O86" s="8" t="s">
        <v>101</v>
      </c>
      <c r="P86" s="6">
        <v>2.5</v>
      </c>
      <c r="Q86" s="3"/>
      <c r="R86" t="s">
        <v>75</v>
      </c>
      <c r="S86" s="8" t="s">
        <v>101</v>
      </c>
      <c r="T86" s="6">
        <v>2</v>
      </c>
      <c r="U86" s="4"/>
      <c r="V86" s="44">
        <f t="shared" si="9"/>
        <v>2.25</v>
      </c>
      <c r="W86" s="44">
        <f t="shared" si="12"/>
        <v>1.35</v>
      </c>
      <c r="X86" s="3"/>
      <c r="Y86" t="s">
        <v>75</v>
      </c>
      <c r="Z86" s="8" t="s">
        <v>102</v>
      </c>
      <c r="AA86" s="6">
        <v>3</v>
      </c>
      <c r="AB86" s="3"/>
      <c r="AC86" t="s">
        <v>75</v>
      </c>
      <c r="AD86" s="8" t="s">
        <v>102</v>
      </c>
      <c r="AE86" s="6">
        <v>3.5</v>
      </c>
      <c r="AF86" s="4"/>
      <c r="AG86" s="44">
        <f t="shared" si="10"/>
        <v>3.25</v>
      </c>
      <c r="AH86" s="44">
        <f t="shared" si="13"/>
        <v>2.98</v>
      </c>
    </row>
    <row r="87" spans="1:34" x14ac:dyDescent="0.35">
      <c r="A87" t="s">
        <v>75</v>
      </c>
      <c r="B87" s="8" t="s">
        <v>103</v>
      </c>
      <c r="C87" s="6">
        <v>1.5</v>
      </c>
      <c r="D87" s="9">
        <v>1.5</v>
      </c>
      <c r="E87" s="4"/>
      <c r="F87" t="s">
        <v>75</v>
      </c>
      <c r="G87" s="8" t="s">
        <v>103</v>
      </c>
      <c r="H87" s="6">
        <v>1</v>
      </c>
      <c r="I87" s="9">
        <v>2</v>
      </c>
      <c r="J87" s="4"/>
      <c r="K87" s="11">
        <f t="shared" si="8"/>
        <v>1.5</v>
      </c>
      <c r="L87" s="44">
        <f t="shared" si="11"/>
        <v>0.32000000000000006</v>
      </c>
      <c r="N87" t="s">
        <v>75</v>
      </c>
      <c r="O87" s="8" t="s">
        <v>104</v>
      </c>
      <c r="P87" s="6">
        <v>3.5</v>
      </c>
      <c r="Q87" s="3"/>
      <c r="R87" t="s">
        <v>75</v>
      </c>
      <c r="S87" s="8" t="s">
        <v>104</v>
      </c>
      <c r="T87" s="6">
        <v>3.5</v>
      </c>
      <c r="U87" s="4"/>
      <c r="V87" s="44">
        <f t="shared" si="9"/>
        <v>3.5</v>
      </c>
      <c r="W87" s="44">
        <f t="shared" si="12"/>
        <v>2.6</v>
      </c>
      <c r="X87" s="3"/>
      <c r="Y87" t="s">
        <v>75</v>
      </c>
      <c r="Z87" s="8" t="s">
        <v>105</v>
      </c>
      <c r="AA87" s="6">
        <v>3.5</v>
      </c>
      <c r="AB87" s="3"/>
      <c r="AC87" t="s">
        <v>75</v>
      </c>
      <c r="AD87" s="8" t="s">
        <v>105</v>
      </c>
      <c r="AE87" s="6"/>
      <c r="AF87" s="4"/>
      <c r="AG87" s="44">
        <v>3.5</v>
      </c>
      <c r="AH87" s="44">
        <f t="shared" si="13"/>
        <v>3.23</v>
      </c>
    </row>
    <row r="88" spans="1:34" x14ac:dyDescent="0.35">
      <c r="A88" t="s">
        <v>75</v>
      </c>
      <c r="B88" s="8" t="s">
        <v>106</v>
      </c>
      <c r="C88" s="6">
        <v>2.5</v>
      </c>
      <c r="D88" s="9">
        <v>3</v>
      </c>
      <c r="E88" s="4"/>
      <c r="F88" t="s">
        <v>75</v>
      </c>
      <c r="G88" s="8" t="s">
        <v>106</v>
      </c>
      <c r="H88" s="6">
        <v>3</v>
      </c>
      <c r="I88" s="9">
        <v>3.5</v>
      </c>
      <c r="J88" s="4"/>
      <c r="K88" s="11">
        <f t="shared" si="8"/>
        <v>3</v>
      </c>
      <c r="L88" s="44">
        <f t="shared" si="11"/>
        <v>1.82</v>
      </c>
      <c r="N88" t="s">
        <v>75</v>
      </c>
      <c r="O88" s="8" t="s">
        <v>107</v>
      </c>
      <c r="P88" s="6">
        <v>2.5</v>
      </c>
      <c r="Q88" s="3"/>
      <c r="R88" t="s">
        <v>75</v>
      </c>
      <c r="S88" s="8" t="s">
        <v>107</v>
      </c>
      <c r="T88" s="6">
        <v>2</v>
      </c>
      <c r="U88" s="4"/>
      <c r="V88" s="44">
        <f t="shared" si="9"/>
        <v>2.25</v>
      </c>
      <c r="W88" s="44">
        <f t="shared" si="12"/>
        <v>1.35</v>
      </c>
      <c r="X88" s="3"/>
      <c r="Y88" t="s">
        <v>75</v>
      </c>
      <c r="Z88" s="8" t="s">
        <v>108</v>
      </c>
      <c r="AA88" s="6">
        <v>1</v>
      </c>
      <c r="AB88" s="3"/>
      <c r="AC88" t="s">
        <v>75</v>
      </c>
      <c r="AD88" s="8" t="s">
        <v>108</v>
      </c>
      <c r="AE88" s="6">
        <v>3</v>
      </c>
      <c r="AF88" s="4"/>
      <c r="AG88" s="44">
        <f t="shared" si="10"/>
        <v>2</v>
      </c>
      <c r="AH88" s="44">
        <f t="shared" si="13"/>
        <v>1.73</v>
      </c>
    </row>
    <row r="89" spans="1:34" x14ac:dyDescent="0.35">
      <c r="A89" t="s">
        <v>75</v>
      </c>
      <c r="B89" s="8" t="s">
        <v>109</v>
      </c>
      <c r="C89" s="6">
        <v>2.5</v>
      </c>
      <c r="D89" s="9">
        <v>2</v>
      </c>
      <c r="E89" s="4"/>
      <c r="F89" t="s">
        <v>75</v>
      </c>
      <c r="G89" s="8" t="s">
        <v>109</v>
      </c>
      <c r="H89" s="6">
        <v>3</v>
      </c>
      <c r="I89" s="9">
        <v>3</v>
      </c>
      <c r="J89" s="4"/>
      <c r="K89" s="11">
        <f t="shared" si="8"/>
        <v>2.625</v>
      </c>
      <c r="L89" s="44">
        <f t="shared" si="11"/>
        <v>1.4450000000000001</v>
      </c>
      <c r="N89" t="s">
        <v>75</v>
      </c>
      <c r="O89" s="8" t="s">
        <v>110</v>
      </c>
      <c r="P89" s="6">
        <v>3.5</v>
      </c>
      <c r="Q89" s="3"/>
      <c r="R89" t="s">
        <v>75</v>
      </c>
      <c r="S89" s="8" t="s">
        <v>110</v>
      </c>
      <c r="T89" s="6">
        <v>4</v>
      </c>
      <c r="U89" s="4"/>
      <c r="V89" s="44">
        <f t="shared" si="9"/>
        <v>3.75</v>
      </c>
      <c r="W89" s="44">
        <f t="shared" si="12"/>
        <v>2.85</v>
      </c>
      <c r="X89" s="3"/>
      <c r="Y89" t="s">
        <v>75</v>
      </c>
      <c r="Z89" s="8" t="s">
        <v>111</v>
      </c>
      <c r="AA89" s="6">
        <v>2.5</v>
      </c>
      <c r="AB89" s="3"/>
      <c r="AC89" t="s">
        <v>75</v>
      </c>
      <c r="AD89" s="8" t="s">
        <v>111</v>
      </c>
      <c r="AE89" s="6">
        <v>1.5</v>
      </c>
      <c r="AF89" s="4"/>
      <c r="AG89" s="44">
        <f t="shared" si="10"/>
        <v>2</v>
      </c>
      <c r="AH89" s="44">
        <f t="shared" si="13"/>
        <v>1.73</v>
      </c>
    </row>
    <row r="90" spans="1:34" x14ac:dyDescent="0.35">
      <c r="A90" t="s">
        <v>75</v>
      </c>
      <c r="B90" s="8" t="s">
        <v>112</v>
      </c>
      <c r="C90" s="6">
        <v>1.5</v>
      </c>
      <c r="D90" s="9">
        <v>1.5</v>
      </c>
      <c r="E90" s="4"/>
      <c r="F90" t="s">
        <v>75</v>
      </c>
      <c r="G90" s="8" t="s">
        <v>112</v>
      </c>
      <c r="H90" s="6">
        <v>1</v>
      </c>
      <c r="I90" s="9">
        <v>2</v>
      </c>
      <c r="J90" s="4"/>
      <c r="K90" s="11">
        <f t="shared" si="8"/>
        <v>1.5</v>
      </c>
      <c r="L90" s="44">
        <f t="shared" si="11"/>
        <v>0.32000000000000006</v>
      </c>
      <c r="N90" t="s">
        <v>75</v>
      </c>
      <c r="O90" s="8" t="s">
        <v>113</v>
      </c>
      <c r="P90" s="6">
        <v>3</v>
      </c>
      <c r="Q90" s="3"/>
      <c r="R90" t="s">
        <v>75</v>
      </c>
      <c r="S90" s="8" t="s">
        <v>113</v>
      </c>
      <c r="T90" s="6">
        <v>1.5</v>
      </c>
      <c r="U90" s="4"/>
      <c r="V90" s="44">
        <f t="shared" si="9"/>
        <v>2.25</v>
      </c>
      <c r="W90" s="44">
        <f t="shared" si="12"/>
        <v>1.35</v>
      </c>
      <c r="X90" s="3"/>
      <c r="Y90" t="s">
        <v>75</v>
      </c>
      <c r="Z90" s="8" t="s">
        <v>114</v>
      </c>
      <c r="AA90" s="6">
        <v>2.5</v>
      </c>
      <c r="AB90" s="3"/>
      <c r="AC90" t="s">
        <v>75</v>
      </c>
      <c r="AD90" s="8" t="s">
        <v>114</v>
      </c>
      <c r="AE90" s="6">
        <v>2.5</v>
      </c>
      <c r="AF90" s="4"/>
      <c r="AG90" s="44">
        <f t="shared" si="10"/>
        <v>2.5</v>
      </c>
      <c r="AH90" s="44">
        <f t="shared" si="13"/>
        <v>2.23</v>
      </c>
    </row>
    <row r="91" spans="1:34" x14ac:dyDescent="0.35">
      <c r="A91" t="s">
        <v>75</v>
      </c>
      <c r="B91" s="8" t="s">
        <v>115</v>
      </c>
      <c r="C91" s="6">
        <v>2</v>
      </c>
      <c r="D91" s="9">
        <v>2.5</v>
      </c>
      <c r="E91" s="4"/>
      <c r="F91" t="s">
        <v>75</v>
      </c>
      <c r="G91" s="8" t="s">
        <v>115</v>
      </c>
      <c r="H91" s="6">
        <v>2.5</v>
      </c>
      <c r="I91" s="9">
        <v>3.5</v>
      </c>
      <c r="J91" s="4"/>
      <c r="K91" s="11">
        <f t="shared" si="8"/>
        <v>2.625</v>
      </c>
      <c r="L91" s="44">
        <f t="shared" si="11"/>
        <v>1.4450000000000001</v>
      </c>
      <c r="N91" t="s">
        <v>75</v>
      </c>
      <c r="O91" s="8" t="s">
        <v>116</v>
      </c>
      <c r="P91" s="6">
        <v>3</v>
      </c>
      <c r="Q91" s="3"/>
      <c r="R91" t="s">
        <v>75</v>
      </c>
      <c r="S91" s="8" t="s">
        <v>116</v>
      </c>
      <c r="T91" s="6">
        <v>3.5</v>
      </c>
      <c r="U91" s="4"/>
      <c r="V91" s="44">
        <f t="shared" si="9"/>
        <v>3.25</v>
      </c>
      <c r="W91" s="44">
        <f t="shared" si="12"/>
        <v>2.35</v>
      </c>
      <c r="X91" s="3"/>
      <c r="Y91" t="s">
        <v>75</v>
      </c>
      <c r="Z91" s="8" t="s">
        <v>117</v>
      </c>
      <c r="AA91" s="6">
        <v>3.5</v>
      </c>
      <c r="AB91" s="3"/>
      <c r="AC91" t="s">
        <v>75</v>
      </c>
      <c r="AD91" s="8" t="s">
        <v>117</v>
      </c>
      <c r="AE91" s="6">
        <v>1.5</v>
      </c>
      <c r="AF91" s="4"/>
      <c r="AG91" s="44">
        <f t="shared" si="10"/>
        <v>2.5</v>
      </c>
      <c r="AH91" s="44">
        <f t="shared" si="13"/>
        <v>2.23</v>
      </c>
    </row>
    <row r="92" spans="1:34" x14ac:dyDescent="0.35">
      <c r="A92" t="s">
        <v>75</v>
      </c>
      <c r="B92" s="8" t="s">
        <v>118</v>
      </c>
      <c r="C92" s="6">
        <v>1</v>
      </c>
      <c r="D92" s="9">
        <v>1</v>
      </c>
      <c r="E92" s="4"/>
      <c r="F92" t="s">
        <v>75</v>
      </c>
      <c r="G92" s="8" t="s">
        <v>118</v>
      </c>
      <c r="H92" s="6">
        <v>1.5</v>
      </c>
      <c r="I92" s="9">
        <v>1</v>
      </c>
      <c r="J92" s="4"/>
      <c r="K92" s="11">
        <f t="shared" si="8"/>
        <v>1.125</v>
      </c>
      <c r="L92" s="44">
        <f t="shared" si="11"/>
        <v>-5.4999999999999938E-2</v>
      </c>
      <c r="N92" t="s">
        <v>75</v>
      </c>
      <c r="O92" s="8" t="s">
        <v>119</v>
      </c>
      <c r="P92" s="6">
        <v>3</v>
      </c>
      <c r="Q92" s="3"/>
      <c r="R92" t="s">
        <v>75</v>
      </c>
      <c r="S92" s="8" t="s">
        <v>119</v>
      </c>
      <c r="T92" s="6">
        <v>1.5</v>
      </c>
      <c r="U92" s="4"/>
      <c r="V92" s="44">
        <f t="shared" si="9"/>
        <v>2.25</v>
      </c>
      <c r="W92" s="44">
        <f t="shared" si="12"/>
        <v>1.35</v>
      </c>
      <c r="X92" s="3"/>
      <c r="Z92" s="3"/>
      <c r="AA92" s="2"/>
      <c r="AB92" s="3"/>
      <c r="AD92" s="3"/>
      <c r="AE92" s="2"/>
      <c r="AF92" s="4"/>
    </row>
    <row r="93" spans="1:34" x14ac:dyDescent="0.35">
      <c r="A93" t="s">
        <v>75</v>
      </c>
      <c r="B93" s="8" t="s">
        <v>120</v>
      </c>
      <c r="C93" s="6">
        <v>3</v>
      </c>
      <c r="D93" s="9">
        <v>2</v>
      </c>
      <c r="E93" s="4"/>
      <c r="F93" t="s">
        <v>75</v>
      </c>
      <c r="G93" s="8" t="s">
        <v>120</v>
      </c>
      <c r="H93" s="6">
        <v>2.5</v>
      </c>
      <c r="I93" s="9">
        <v>3</v>
      </c>
      <c r="J93" s="4"/>
      <c r="K93" s="11">
        <f t="shared" si="8"/>
        <v>2.625</v>
      </c>
      <c r="L93" s="44">
        <f t="shared" si="11"/>
        <v>1.4450000000000001</v>
      </c>
      <c r="N93" t="s">
        <v>75</v>
      </c>
      <c r="O93" s="8" t="s">
        <v>121</v>
      </c>
      <c r="P93" s="6">
        <v>2.5</v>
      </c>
      <c r="Q93" s="3"/>
      <c r="R93" t="s">
        <v>75</v>
      </c>
      <c r="S93" s="8" t="s">
        <v>121</v>
      </c>
      <c r="T93" s="6">
        <v>3</v>
      </c>
      <c r="U93" s="4"/>
      <c r="V93" s="44">
        <f t="shared" si="9"/>
        <v>2.75</v>
      </c>
      <c r="W93" s="44">
        <f t="shared" si="12"/>
        <v>1.85</v>
      </c>
      <c r="X93" s="3"/>
      <c r="Z93" s="3"/>
      <c r="AA93" s="2">
        <f>AVERAGE(AA78:AA91)</f>
        <v>2.5714285714285716</v>
      </c>
      <c r="AB93" s="3"/>
      <c r="AD93" s="3"/>
      <c r="AE93" s="2">
        <f>AVERAGE(AE78:AE91)</f>
        <v>2.3461538461538463</v>
      </c>
      <c r="AF93" s="4"/>
      <c r="AG93" s="2">
        <f t="shared" ref="AG93:AH93" si="14">AVERAGE(AG78:AG91)</f>
        <v>2.5</v>
      </c>
      <c r="AH93" s="2">
        <f t="shared" si="14"/>
        <v>2.23</v>
      </c>
    </row>
    <row r="94" spans="1:34" x14ac:dyDescent="0.35">
      <c r="A94" t="s">
        <v>75</v>
      </c>
      <c r="B94" s="8" t="s">
        <v>122</v>
      </c>
      <c r="C94" s="6">
        <v>3</v>
      </c>
      <c r="D94" s="9">
        <v>3.5</v>
      </c>
      <c r="E94" s="4"/>
      <c r="F94" t="s">
        <v>75</v>
      </c>
      <c r="G94" s="8" t="s">
        <v>122</v>
      </c>
      <c r="H94" s="6">
        <v>3.5</v>
      </c>
      <c r="I94" s="9">
        <v>3.5</v>
      </c>
      <c r="J94" s="4"/>
      <c r="K94" s="11">
        <f t="shared" si="8"/>
        <v>3.375</v>
      </c>
      <c r="L94" s="44">
        <f t="shared" si="11"/>
        <v>2.1950000000000003</v>
      </c>
      <c r="N94" t="s">
        <v>75</v>
      </c>
      <c r="O94" s="8" t="s">
        <v>123</v>
      </c>
      <c r="P94" s="6">
        <v>1.5</v>
      </c>
      <c r="Q94" s="3"/>
      <c r="R94" t="s">
        <v>75</v>
      </c>
      <c r="S94" s="8" t="s">
        <v>123</v>
      </c>
      <c r="T94" s="6">
        <v>1</v>
      </c>
      <c r="U94" s="4"/>
      <c r="V94" s="44">
        <f t="shared" si="9"/>
        <v>1.25</v>
      </c>
      <c r="W94" s="44">
        <f t="shared" si="12"/>
        <v>0.35</v>
      </c>
      <c r="X94" s="3"/>
      <c r="AA94" s="2"/>
      <c r="AB94" s="3"/>
      <c r="AE94" s="2"/>
      <c r="AF94" s="4"/>
    </row>
    <row r="95" spans="1:34" x14ac:dyDescent="0.35">
      <c r="A95" t="s">
        <v>75</v>
      </c>
      <c r="B95" s="8" t="s">
        <v>124</v>
      </c>
      <c r="C95" s="6">
        <v>2.5</v>
      </c>
      <c r="D95" s="9">
        <v>2.5</v>
      </c>
      <c r="E95" s="4"/>
      <c r="F95" t="s">
        <v>75</v>
      </c>
      <c r="G95" s="8" t="s">
        <v>124</v>
      </c>
      <c r="H95" s="6">
        <v>3.5</v>
      </c>
      <c r="I95" s="9">
        <v>2.5</v>
      </c>
      <c r="J95" s="4"/>
      <c r="K95" s="11">
        <f t="shared" si="8"/>
        <v>2.75</v>
      </c>
      <c r="L95" s="44">
        <f t="shared" si="11"/>
        <v>1.57</v>
      </c>
      <c r="N95" t="s">
        <v>75</v>
      </c>
      <c r="O95" s="8" t="s">
        <v>125</v>
      </c>
      <c r="P95" s="6">
        <v>2</v>
      </c>
      <c r="Q95" s="3"/>
      <c r="R95" t="s">
        <v>75</v>
      </c>
      <c r="S95" s="8" t="s">
        <v>125</v>
      </c>
      <c r="T95" s="6">
        <v>3</v>
      </c>
      <c r="U95" s="4"/>
      <c r="V95" s="44">
        <f t="shared" si="9"/>
        <v>2.5</v>
      </c>
      <c r="W95" s="44">
        <f t="shared" si="12"/>
        <v>1.6</v>
      </c>
      <c r="X95" s="3"/>
      <c r="AA95" s="2"/>
      <c r="AB95" s="3"/>
      <c r="AE95" s="2"/>
      <c r="AF95" s="4"/>
    </row>
    <row r="96" spans="1:34" x14ac:dyDescent="0.35">
      <c r="A96" t="s">
        <v>75</v>
      </c>
      <c r="B96" s="8" t="s">
        <v>126</v>
      </c>
      <c r="C96" s="6">
        <v>3.5</v>
      </c>
      <c r="D96" s="9">
        <v>2.5</v>
      </c>
      <c r="E96" s="4"/>
      <c r="F96" t="s">
        <v>75</v>
      </c>
      <c r="G96" s="8" t="s">
        <v>126</v>
      </c>
      <c r="H96" s="6">
        <v>3.5</v>
      </c>
      <c r="I96" s="9">
        <v>3</v>
      </c>
      <c r="J96" s="4"/>
      <c r="K96" s="11">
        <f t="shared" si="8"/>
        <v>3.125</v>
      </c>
      <c r="L96" s="44">
        <f t="shared" si="11"/>
        <v>1.9450000000000001</v>
      </c>
      <c r="N96" t="s">
        <v>75</v>
      </c>
      <c r="O96" s="8" t="s">
        <v>127</v>
      </c>
      <c r="P96" s="6">
        <v>3.5</v>
      </c>
      <c r="Q96" s="3"/>
      <c r="R96" t="s">
        <v>75</v>
      </c>
      <c r="S96" s="8" t="s">
        <v>127</v>
      </c>
      <c r="T96" s="6">
        <v>2.5</v>
      </c>
      <c r="U96" s="4"/>
      <c r="V96" s="44">
        <f t="shared" si="9"/>
        <v>3</v>
      </c>
      <c r="W96" s="44">
        <f t="shared" si="12"/>
        <v>2.1</v>
      </c>
      <c r="X96" s="3"/>
      <c r="AA96" s="2"/>
      <c r="AB96" s="3"/>
      <c r="AE96" s="2"/>
      <c r="AF96" s="4"/>
    </row>
    <row r="97" spans="1:34" x14ac:dyDescent="0.35">
      <c r="A97" t="s">
        <v>75</v>
      </c>
      <c r="B97" s="8" t="s">
        <v>128</v>
      </c>
      <c r="C97" s="6">
        <v>1.5</v>
      </c>
      <c r="D97" s="9">
        <v>2</v>
      </c>
      <c r="E97" s="4"/>
      <c r="F97" t="s">
        <v>75</v>
      </c>
      <c r="G97" s="8" t="s">
        <v>128</v>
      </c>
      <c r="H97" s="6">
        <v>1.5</v>
      </c>
      <c r="I97" s="9">
        <v>1.5</v>
      </c>
      <c r="J97" s="4"/>
      <c r="K97" s="11">
        <f t="shared" si="8"/>
        <v>1.625</v>
      </c>
      <c r="L97" s="44">
        <f t="shared" si="11"/>
        <v>0.44500000000000006</v>
      </c>
      <c r="N97" t="s">
        <v>75</v>
      </c>
      <c r="O97" s="8" t="s">
        <v>129</v>
      </c>
      <c r="P97" s="6">
        <v>2</v>
      </c>
      <c r="Q97" s="3"/>
      <c r="R97" t="s">
        <v>75</v>
      </c>
      <c r="S97" s="8" t="s">
        <v>129</v>
      </c>
      <c r="T97" s="6">
        <v>3</v>
      </c>
      <c r="U97" s="4"/>
      <c r="V97" s="44">
        <f t="shared" si="9"/>
        <v>2.5</v>
      </c>
      <c r="W97" s="44">
        <f t="shared" si="12"/>
        <v>1.6</v>
      </c>
      <c r="X97" s="3"/>
      <c r="AA97" s="2"/>
      <c r="AB97" s="3"/>
      <c r="AE97" s="2"/>
      <c r="AF97" s="4"/>
    </row>
    <row r="98" spans="1:34" x14ac:dyDescent="0.35">
      <c r="A98" t="s">
        <v>75</v>
      </c>
      <c r="B98" s="8" t="s">
        <v>130</v>
      </c>
      <c r="C98" s="6">
        <v>2</v>
      </c>
      <c r="D98" s="9">
        <v>3</v>
      </c>
      <c r="E98" s="4"/>
      <c r="F98" t="s">
        <v>75</v>
      </c>
      <c r="G98" s="8" t="s">
        <v>130</v>
      </c>
      <c r="H98" s="6">
        <v>3</v>
      </c>
      <c r="I98" s="9">
        <v>2</v>
      </c>
      <c r="J98" s="4"/>
      <c r="K98" s="11">
        <f t="shared" si="8"/>
        <v>2.5</v>
      </c>
      <c r="L98" s="44">
        <f t="shared" si="11"/>
        <v>1.32</v>
      </c>
      <c r="N98" t="s">
        <v>75</v>
      </c>
      <c r="O98" s="8" t="s">
        <v>131</v>
      </c>
      <c r="P98" s="6">
        <v>1</v>
      </c>
      <c r="Q98" s="3"/>
      <c r="R98" t="s">
        <v>75</v>
      </c>
      <c r="S98" s="8" t="s">
        <v>131</v>
      </c>
      <c r="T98" s="6">
        <v>1.5</v>
      </c>
      <c r="U98" s="4"/>
      <c r="V98" s="44">
        <f t="shared" si="9"/>
        <v>1.25</v>
      </c>
      <c r="W98" s="44">
        <f t="shared" si="12"/>
        <v>0.35</v>
      </c>
      <c r="X98" s="3"/>
      <c r="AA98" s="2"/>
      <c r="AB98" s="3"/>
      <c r="AE98" s="2"/>
      <c r="AF98" s="4"/>
    </row>
    <row r="99" spans="1:34" x14ac:dyDescent="0.35">
      <c r="A99" t="s">
        <v>75</v>
      </c>
      <c r="B99" s="8" t="s">
        <v>132</v>
      </c>
      <c r="C99" s="6">
        <v>3</v>
      </c>
      <c r="D99" s="9">
        <v>3.5</v>
      </c>
      <c r="E99" s="4"/>
      <c r="F99" t="s">
        <v>75</v>
      </c>
      <c r="G99" s="8" t="s">
        <v>132</v>
      </c>
      <c r="H99" s="6">
        <v>3.5</v>
      </c>
      <c r="I99" s="9">
        <v>4</v>
      </c>
      <c r="J99" s="4"/>
      <c r="K99" s="11">
        <f t="shared" si="8"/>
        <v>3.5</v>
      </c>
      <c r="L99" s="44">
        <f t="shared" si="11"/>
        <v>2.3200000000000003</v>
      </c>
      <c r="N99" t="s">
        <v>75</v>
      </c>
      <c r="O99" s="8" t="s">
        <v>133</v>
      </c>
      <c r="P99" s="6">
        <v>2.5</v>
      </c>
      <c r="Q99" s="3"/>
      <c r="R99" t="s">
        <v>75</v>
      </c>
      <c r="S99" s="8" t="s">
        <v>133</v>
      </c>
      <c r="T99" s="6">
        <v>3.5</v>
      </c>
      <c r="U99" s="4"/>
      <c r="V99" s="44">
        <f t="shared" si="9"/>
        <v>3</v>
      </c>
      <c r="W99" s="44">
        <f t="shared" si="12"/>
        <v>2.1</v>
      </c>
      <c r="X99" s="3"/>
      <c r="AA99" s="2"/>
      <c r="AB99" s="3"/>
      <c r="AE99" s="2"/>
      <c r="AF99" s="4"/>
    </row>
    <row r="100" spans="1:34" x14ac:dyDescent="0.35">
      <c r="B100" s="8"/>
      <c r="C100" s="4"/>
      <c r="D100" s="4"/>
      <c r="E100" s="4"/>
      <c r="G100" s="8"/>
      <c r="H100" s="4"/>
      <c r="I100" s="4"/>
      <c r="J100" s="4"/>
      <c r="K100" s="4"/>
      <c r="L100" s="4"/>
      <c r="N100" t="s">
        <v>75</v>
      </c>
      <c r="O100" s="8" t="s">
        <v>134</v>
      </c>
      <c r="P100" s="6">
        <v>4</v>
      </c>
      <c r="Q100" s="3"/>
      <c r="R100" t="s">
        <v>75</v>
      </c>
      <c r="S100" s="8" t="s">
        <v>134</v>
      </c>
      <c r="T100" s="6">
        <v>2.5</v>
      </c>
      <c r="U100" s="4"/>
      <c r="V100" s="44">
        <f t="shared" si="9"/>
        <v>3.25</v>
      </c>
      <c r="W100" s="44">
        <f t="shared" si="12"/>
        <v>2.35</v>
      </c>
      <c r="X100" s="3"/>
      <c r="AA100" s="2"/>
      <c r="AB100" s="3"/>
      <c r="AE100" s="2"/>
      <c r="AF100" s="4"/>
    </row>
    <row r="101" spans="1:34" x14ac:dyDescent="0.35">
      <c r="B101" s="8"/>
      <c r="C101" s="4">
        <f>AVERAGE(C78:C99)</f>
        <v>2.5909090909090908</v>
      </c>
      <c r="D101" s="4">
        <f>AVERAGE(D78:D99)</f>
        <v>2.6590909090909092</v>
      </c>
      <c r="E101" s="4"/>
      <c r="G101" s="8"/>
      <c r="H101" s="4">
        <f>AVERAGE(H78:H99)</f>
        <v>2.4772727272727271</v>
      </c>
      <c r="I101" s="4">
        <f>AVERAGE(I78:I99)</f>
        <v>2.8409090909090908</v>
      </c>
      <c r="J101" s="4"/>
      <c r="K101" s="4">
        <f>AVERAGE(K78:K99)</f>
        <v>2.6420454545454546</v>
      </c>
      <c r="L101" s="4">
        <f>AVERAGE(L78:L99)</f>
        <v>1.4620454545454549</v>
      </c>
      <c r="O101" s="8"/>
      <c r="P101" s="2"/>
      <c r="Q101" s="3"/>
      <c r="S101" s="8"/>
      <c r="T101" s="2"/>
      <c r="U101" s="4"/>
      <c r="V101" s="3"/>
      <c r="W101" s="3"/>
      <c r="X101" s="3"/>
      <c r="AA101" s="2"/>
      <c r="AB101" s="3"/>
      <c r="AE101" s="2"/>
      <c r="AF101" s="4"/>
    </row>
    <row r="102" spans="1:34" x14ac:dyDescent="0.35">
      <c r="B102" s="8"/>
      <c r="C102" s="4"/>
      <c r="D102" s="4"/>
      <c r="E102" s="4"/>
      <c r="G102" s="8"/>
      <c r="H102" s="4"/>
      <c r="I102" s="4"/>
      <c r="J102" s="4"/>
      <c r="K102" s="4"/>
      <c r="L102" s="4"/>
      <c r="O102" s="8"/>
      <c r="P102" s="2">
        <f>AVERAGE(P78:P100)</f>
        <v>2.6739130434782608</v>
      </c>
      <c r="Q102" s="3"/>
      <c r="S102" s="8"/>
      <c r="T102" s="2">
        <f>AVERAGE(T78:T100)</f>
        <v>2.6086956521739131</v>
      </c>
      <c r="U102" s="4"/>
      <c r="V102" s="2">
        <f t="shared" ref="V102:W102" si="15">AVERAGE(V78:V100)</f>
        <v>2.6413043478260869</v>
      </c>
      <c r="W102" s="2">
        <f t="shared" si="15"/>
        <v>1.7413043478260877</v>
      </c>
      <c r="X102" s="3"/>
      <c r="AA102" s="2"/>
      <c r="AB102" s="3"/>
      <c r="AE102" s="2"/>
      <c r="AF102" s="4"/>
    </row>
    <row r="103" spans="1:34" x14ac:dyDescent="0.35">
      <c r="B103" s="8"/>
      <c r="C103" s="4"/>
      <c r="D103" s="4"/>
      <c r="E103" s="4"/>
      <c r="G103" s="8"/>
      <c r="H103" s="4"/>
      <c r="I103" s="4"/>
      <c r="J103" s="4"/>
      <c r="K103" s="4"/>
      <c r="L103" s="4"/>
      <c r="P103" s="2"/>
      <c r="Q103" s="3"/>
      <c r="T103" s="2"/>
      <c r="U103" s="4"/>
      <c r="V103" s="3"/>
      <c r="W103" s="3"/>
      <c r="X103" s="3"/>
      <c r="AA103" s="2"/>
      <c r="AB103" s="3"/>
      <c r="AE103" s="2"/>
      <c r="AF103" s="4"/>
    </row>
    <row r="104" spans="1:34" x14ac:dyDescent="0.35">
      <c r="A104" s="1"/>
      <c r="C104" s="2"/>
      <c r="D104" s="2"/>
      <c r="E104" s="2"/>
      <c r="F104" s="1"/>
      <c r="H104" s="2"/>
      <c r="I104" s="2"/>
      <c r="J104" s="4"/>
      <c r="K104" s="2"/>
      <c r="L104" s="2"/>
      <c r="N104" s="1"/>
      <c r="P104" s="2"/>
      <c r="Q104" s="3"/>
      <c r="R104" s="1"/>
      <c r="T104" s="2"/>
      <c r="U104" s="4"/>
      <c r="V104" s="3"/>
      <c r="W104" s="3"/>
      <c r="X104" s="3"/>
      <c r="Y104" s="1"/>
      <c r="AA104" s="2"/>
      <c r="AB104" s="3"/>
      <c r="AC104" s="1"/>
      <c r="AE104" s="2"/>
      <c r="AF104" s="4"/>
    </row>
    <row r="105" spans="1:34" x14ac:dyDescent="0.35">
      <c r="A105" t="s">
        <v>8</v>
      </c>
      <c r="B105" t="s">
        <v>9</v>
      </c>
      <c r="C105" s="6" t="s">
        <v>10</v>
      </c>
      <c r="D105" s="6" t="s">
        <v>11</v>
      </c>
      <c r="E105" s="4"/>
      <c r="F105" t="s">
        <v>8</v>
      </c>
      <c r="G105" t="s">
        <v>9</v>
      </c>
      <c r="H105" s="6" t="s">
        <v>10</v>
      </c>
      <c r="I105" s="6" t="s">
        <v>11</v>
      </c>
      <c r="J105" s="4"/>
      <c r="K105" s="6" t="s">
        <v>12</v>
      </c>
      <c r="L105" s="4" t="s">
        <v>207</v>
      </c>
      <c r="N105" t="s">
        <v>13</v>
      </c>
      <c r="O105" t="s">
        <v>9</v>
      </c>
      <c r="P105" s="6" t="s">
        <v>10</v>
      </c>
      <c r="Q105" s="3"/>
      <c r="R105" t="s">
        <v>13</v>
      </c>
      <c r="S105" t="s">
        <v>9</v>
      </c>
      <c r="T105" s="6" t="s">
        <v>10</v>
      </c>
      <c r="U105" s="4"/>
      <c r="V105" s="6" t="s">
        <v>12</v>
      </c>
      <c r="W105" s="4" t="s">
        <v>207</v>
      </c>
      <c r="X105" s="3"/>
      <c r="Y105" t="s">
        <v>13</v>
      </c>
      <c r="Z105" t="s">
        <v>9</v>
      </c>
      <c r="AA105" s="6" t="s">
        <v>10</v>
      </c>
      <c r="AB105" s="3"/>
      <c r="AC105" t="s">
        <v>13</v>
      </c>
      <c r="AD105" t="s">
        <v>9</v>
      </c>
      <c r="AE105" s="6" t="s">
        <v>10</v>
      </c>
      <c r="AF105" s="4"/>
      <c r="AG105" s="43" t="s">
        <v>12</v>
      </c>
      <c r="AH105" s="4" t="s">
        <v>207</v>
      </c>
    </row>
    <row r="106" spans="1:34" x14ac:dyDescent="0.35">
      <c r="A106" t="s">
        <v>135</v>
      </c>
      <c r="B106" t="s">
        <v>137</v>
      </c>
      <c r="C106" s="6">
        <v>4</v>
      </c>
      <c r="D106" s="9">
        <v>4</v>
      </c>
      <c r="E106" s="4"/>
      <c r="F106" t="s">
        <v>135</v>
      </c>
      <c r="G106" s="8" t="s">
        <v>137</v>
      </c>
      <c r="H106" s="6">
        <v>3</v>
      </c>
      <c r="I106" s="9">
        <v>3.5</v>
      </c>
      <c r="J106" s="4"/>
      <c r="K106" s="11">
        <f>(C106+D106+H106+I106)/4</f>
        <v>3.625</v>
      </c>
      <c r="L106" s="44">
        <f>K106+0.05</f>
        <v>3.6749999999999998</v>
      </c>
      <c r="N106" t="s">
        <v>135</v>
      </c>
      <c r="O106" s="8" t="s">
        <v>138</v>
      </c>
      <c r="P106" s="6">
        <v>1.5</v>
      </c>
      <c r="Q106" s="3"/>
      <c r="R106" t="s">
        <v>135</v>
      </c>
      <c r="S106" s="8" t="s">
        <v>138</v>
      </c>
      <c r="T106" s="6">
        <v>2</v>
      </c>
      <c r="U106" s="4"/>
      <c r="V106" s="45">
        <f t="shared" ref="V106:V127" si="16">(P106+T106)/2</f>
        <v>1.75</v>
      </c>
      <c r="W106" s="44">
        <f>V106+0.18</f>
        <v>1.93</v>
      </c>
      <c r="X106" s="3"/>
      <c r="Y106" t="s">
        <v>135</v>
      </c>
      <c r="Z106" s="8" t="s">
        <v>139</v>
      </c>
      <c r="AA106" s="6"/>
      <c r="AB106" s="3"/>
      <c r="AC106" t="s">
        <v>135</v>
      </c>
      <c r="AD106" s="8" t="s">
        <v>139</v>
      </c>
      <c r="AE106" s="6"/>
      <c r="AF106" s="4"/>
      <c r="AG106" s="44"/>
      <c r="AH106" s="44"/>
    </row>
    <row r="107" spans="1:34" x14ac:dyDescent="0.35">
      <c r="A107" t="s">
        <v>135</v>
      </c>
      <c r="B107" s="8" t="s">
        <v>136</v>
      </c>
      <c r="C107" s="6">
        <v>3.5</v>
      </c>
      <c r="D107" s="9">
        <v>4</v>
      </c>
      <c r="E107" s="4"/>
      <c r="F107" t="s">
        <v>135</v>
      </c>
      <c r="G107" s="8" t="s">
        <v>136</v>
      </c>
      <c r="H107" s="6">
        <v>3.5</v>
      </c>
      <c r="I107" s="9">
        <v>2.5</v>
      </c>
      <c r="J107" s="4"/>
      <c r="K107" s="11">
        <f t="shared" ref="K107:K127" si="17">(C107+D107+H107+I107)/4</f>
        <v>3.375</v>
      </c>
      <c r="L107" s="44">
        <f t="shared" ref="L107:L127" si="18">K107+0.05</f>
        <v>3.4249999999999998</v>
      </c>
      <c r="N107" t="s">
        <v>135</v>
      </c>
      <c r="O107" s="8" t="s">
        <v>141</v>
      </c>
      <c r="P107" s="6">
        <v>4</v>
      </c>
      <c r="Q107" s="3"/>
      <c r="R107" t="s">
        <v>135</v>
      </c>
      <c r="S107" s="8" t="s">
        <v>141</v>
      </c>
      <c r="T107" s="6">
        <v>3</v>
      </c>
      <c r="U107" s="4"/>
      <c r="V107" s="45">
        <f t="shared" si="16"/>
        <v>3.5</v>
      </c>
      <c r="W107" s="44">
        <f t="shared" ref="W107:W127" si="19">V107+0.18</f>
        <v>3.68</v>
      </c>
      <c r="X107" s="3"/>
      <c r="Y107" t="s">
        <v>135</v>
      </c>
      <c r="Z107" s="8" t="s">
        <v>142</v>
      </c>
      <c r="AA107" s="6">
        <v>3.5</v>
      </c>
      <c r="AB107" s="3"/>
      <c r="AC107" t="s">
        <v>135</v>
      </c>
      <c r="AD107" s="8" t="s">
        <v>142</v>
      </c>
      <c r="AE107" s="6">
        <v>4</v>
      </c>
      <c r="AF107" s="4"/>
      <c r="AG107" s="44">
        <f t="shared" ref="AG107:AG119" si="20">(AA107+AE107)/2</f>
        <v>3.75</v>
      </c>
      <c r="AH107" s="44">
        <f t="shared" ref="AH107:AH119" si="21">AG107+0.18</f>
        <v>3.93</v>
      </c>
    </row>
    <row r="108" spans="1:34" x14ac:dyDescent="0.35">
      <c r="A108" t="s">
        <v>135</v>
      </c>
      <c r="B108" s="8" t="s">
        <v>140</v>
      </c>
      <c r="C108" s="6">
        <v>1.5</v>
      </c>
      <c r="D108" s="9">
        <v>2</v>
      </c>
      <c r="E108" s="4"/>
      <c r="F108" t="s">
        <v>135</v>
      </c>
      <c r="G108" s="8" t="s">
        <v>140</v>
      </c>
      <c r="H108" s="6">
        <v>2.5</v>
      </c>
      <c r="I108" s="9">
        <v>3</v>
      </c>
      <c r="J108" s="4"/>
      <c r="K108" s="11">
        <f t="shared" si="17"/>
        <v>2.25</v>
      </c>
      <c r="L108" s="44">
        <f t="shared" si="18"/>
        <v>2.2999999999999998</v>
      </c>
      <c r="N108" t="s">
        <v>135</v>
      </c>
      <c r="O108" s="8" t="s">
        <v>144</v>
      </c>
      <c r="P108" s="6">
        <v>2</v>
      </c>
      <c r="Q108" s="3"/>
      <c r="R108" t="s">
        <v>135</v>
      </c>
      <c r="S108" s="8" t="s">
        <v>144</v>
      </c>
      <c r="T108" s="6">
        <v>1</v>
      </c>
      <c r="U108" s="4"/>
      <c r="V108" s="45">
        <f t="shared" si="16"/>
        <v>1.5</v>
      </c>
      <c r="W108" s="44">
        <f t="shared" si="19"/>
        <v>1.68</v>
      </c>
      <c r="X108" s="3"/>
      <c r="Y108" t="s">
        <v>135</v>
      </c>
      <c r="Z108" s="8" t="s">
        <v>145</v>
      </c>
      <c r="AA108" s="6">
        <v>3.5</v>
      </c>
      <c r="AB108" s="3"/>
      <c r="AC108" t="s">
        <v>135</v>
      </c>
      <c r="AD108" s="8" t="s">
        <v>145</v>
      </c>
      <c r="AE108" s="6">
        <v>3.5</v>
      </c>
      <c r="AF108" s="4"/>
      <c r="AG108" s="44">
        <f t="shared" si="20"/>
        <v>3.5</v>
      </c>
      <c r="AH108" s="44">
        <f t="shared" si="21"/>
        <v>3.68</v>
      </c>
    </row>
    <row r="109" spans="1:34" x14ac:dyDescent="0.35">
      <c r="A109" t="s">
        <v>135</v>
      </c>
      <c r="B109" s="8" t="s">
        <v>143</v>
      </c>
      <c r="C109" s="6">
        <v>2.5</v>
      </c>
      <c r="D109" s="9">
        <v>2.5</v>
      </c>
      <c r="E109" s="4"/>
      <c r="F109" t="s">
        <v>135</v>
      </c>
      <c r="G109" s="8" t="s">
        <v>143</v>
      </c>
      <c r="H109" s="6">
        <v>2.5</v>
      </c>
      <c r="I109" s="9">
        <v>3.5</v>
      </c>
      <c r="J109" s="4"/>
      <c r="K109" s="11">
        <f t="shared" si="17"/>
        <v>2.75</v>
      </c>
      <c r="L109" s="44">
        <f t="shared" si="18"/>
        <v>2.8</v>
      </c>
      <c r="N109" t="s">
        <v>135</v>
      </c>
      <c r="O109" s="8" t="s">
        <v>147</v>
      </c>
      <c r="P109" s="6">
        <v>3</v>
      </c>
      <c r="Q109" s="3"/>
      <c r="R109" t="s">
        <v>135</v>
      </c>
      <c r="S109" s="8" t="s">
        <v>147</v>
      </c>
      <c r="T109" s="6">
        <v>3.5</v>
      </c>
      <c r="U109" s="4"/>
      <c r="V109" s="45">
        <f t="shared" si="16"/>
        <v>3.25</v>
      </c>
      <c r="W109" s="44">
        <f t="shared" si="19"/>
        <v>3.43</v>
      </c>
      <c r="X109" s="3"/>
      <c r="Y109" t="s">
        <v>135</v>
      </c>
      <c r="Z109" s="8" t="s">
        <v>148</v>
      </c>
      <c r="AA109" s="6">
        <v>2</v>
      </c>
      <c r="AB109" s="3"/>
      <c r="AC109" t="s">
        <v>135</v>
      </c>
      <c r="AD109" s="8" t="s">
        <v>148</v>
      </c>
      <c r="AE109" s="6">
        <v>2.5</v>
      </c>
      <c r="AF109" s="4"/>
      <c r="AG109" s="44">
        <f t="shared" si="20"/>
        <v>2.25</v>
      </c>
      <c r="AH109" s="44">
        <f t="shared" si="21"/>
        <v>2.4300000000000002</v>
      </c>
    </row>
    <row r="110" spans="1:34" x14ac:dyDescent="0.35">
      <c r="A110" t="s">
        <v>135</v>
      </c>
      <c r="B110" s="8" t="s">
        <v>150</v>
      </c>
      <c r="C110" s="6">
        <v>2.5</v>
      </c>
      <c r="D110" s="9">
        <v>2</v>
      </c>
      <c r="E110" s="4"/>
      <c r="F110" t="s">
        <v>135</v>
      </c>
      <c r="G110" s="8" t="s">
        <v>150</v>
      </c>
      <c r="H110" s="6">
        <v>2</v>
      </c>
      <c r="I110" s="9">
        <v>1</v>
      </c>
      <c r="J110" s="4"/>
      <c r="K110" s="11">
        <f t="shared" si="17"/>
        <v>1.875</v>
      </c>
      <c r="L110" s="44">
        <f t="shared" si="18"/>
        <v>1.925</v>
      </c>
      <c r="N110" t="s">
        <v>135</v>
      </c>
      <c r="O110" s="8" t="s">
        <v>151</v>
      </c>
      <c r="P110" s="6">
        <v>2.5</v>
      </c>
      <c r="Q110" s="3"/>
      <c r="R110" t="s">
        <v>135</v>
      </c>
      <c r="S110" s="8" t="s">
        <v>151</v>
      </c>
      <c r="T110" s="6">
        <v>2</v>
      </c>
      <c r="U110" s="4"/>
      <c r="V110" s="45">
        <f t="shared" si="16"/>
        <v>2.25</v>
      </c>
      <c r="W110" s="44">
        <f t="shared" si="19"/>
        <v>2.4300000000000002</v>
      </c>
      <c r="X110" s="3"/>
      <c r="Y110" t="s">
        <v>135</v>
      </c>
      <c r="Z110" s="8" t="s">
        <v>152</v>
      </c>
      <c r="AA110" s="6">
        <v>3</v>
      </c>
      <c r="AB110" s="3"/>
      <c r="AC110" t="s">
        <v>135</v>
      </c>
      <c r="AD110" s="8" t="s">
        <v>152</v>
      </c>
      <c r="AE110" s="6">
        <v>4</v>
      </c>
      <c r="AF110" s="4"/>
      <c r="AG110" s="44">
        <f t="shared" si="20"/>
        <v>3.5</v>
      </c>
      <c r="AH110" s="44">
        <f t="shared" si="21"/>
        <v>3.68</v>
      </c>
    </row>
    <row r="111" spans="1:34" x14ac:dyDescent="0.35">
      <c r="A111" t="s">
        <v>135</v>
      </c>
      <c r="B111" s="8" t="s">
        <v>146</v>
      </c>
      <c r="C111" s="6">
        <v>2</v>
      </c>
      <c r="D111" s="9">
        <v>2</v>
      </c>
      <c r="E111" s="4"/>
      <c r="F111" t="s">
        <v>135</v>
      </c>
      <c r="G111" s="8" t="s">
        <v>146</v>
      </c>
      <c r="H111" s="6">
        <v>1.5</v>
      </c>
      <c r="I111" s="9">
        <v>2.5</v>
      </c>
      <c r="J111" s="4"/>
      <c r="K111" s="11">
        <f t="shared" si="17"/>
        <v>2</v>
      </c>
      <c r="L111" s="44">
        <f t="shared" si="18"/>
        <v>2.0499999999999998</v>
      </c>
      <c r="N111" t="s">
        <v>135</v>
      </c>
      <c r="O111" s="8" t="s">
        <v>154</v>
      </c>
      <c r="P111" s="6">
        <v>1.5</v>
      </c>
      <c r="Q111" s="3"/>
      <c r="R111" t="s">
        <v>135</v>
      </c>
      <c r="S111" s="8" t="s">
        <v>154</v>
      </c>
      <c r="T111" s="6">
        <v>1.5</v>
      </c>
      <c r="U111" s="4"/>
      <c r="V111" s="45">
        <f t="shared" si="16"/>
        <v>1.5</v>
      </c>
      <c r="W111" s="44">
        <f t="shared" si="19"/>
        <v>1.68</v>
      </c>
      <c r="X111" s="3"/>
      <c r="Y111" t="s">
        <v>135</v>
      </c>
      <c r="Z111" s="8" t="s">
        <v>155</v>
      </c>
      <c r="AA111" s="6">
        <v>4</v>
      </c>
      <c r="AB111" s="3"/>
      <c r="AC111" t="s">
        <v>135</v>
      </c>
      <c r="AD111" s="8" t="s">
        <v>155</v>
      </c>
      <c r="AE111" s="6">
        <v>3</v>
      </c>
      <c r="AF111" s="4"/>
      <c r="AG111" s="44">
        <f t="shared" si="20"/>
        <v>3.5</v>
      </c>
      <c r="AH111" s="44">
        <f t="shared" si="21"/>
        <v>3.68</v>
      </c>
    </row>
    <row r="112" spans="1:34" x14ac:dyDescent="0.35">
      <c r="A112" t="s">
        <v>135</v>
      </c>
      <c r="B112" s="8" t="s">
        <v>149</v>
      </c>
      <c r="C112" s="6">
        <v>1</v>
      </c>
      <c r="D112" s="9">
        <v>1.5</v>
      </c>
      <c r="E112" s="4"/>
      <c r="F112" t="s">
        <v>135</v>
      </c>
      <c r="G112" s="8" t="s">
        <v>149</v>
      </c>
      <c r="H112" s="6">
        <v>2</v>
      </c>
      <c r="I112" s="9">
        <v>1.5</v>
      </c>
      <c r="J112" s="4"/>
      <c r="K112" s="11">
        <f t="shared" si="17"/>
        <v>1.5</v>
      </c>
      <c r="L112" s="44">
        <f t="shared" si="18"/>
        <v>1.55</v>
      </c>
      <c r="N112" t="s">
        <v>135</v>
      </c>
      <c r="O112" s="8" t="s">
        <v>157</v>
      </c>
      <c r="P112" s="6">
        <v>3</v>
      </c>
      <c r="Q112" s="3"/>
      <c r="R112" t="s">
        <v>135</v>
      </c>
      <c r="S112" s="8" t="s">
        <v>157</v>
      </c>
      <c r="T112" s="6">
        <v>3.5</v>
      </c>
      <c r="U112" s="4"/>
      <c r="V112" s="45">
        <f t="shared" si="16"/>
        <v>3.25</v>
      </c>
      <c r="W112" s="44">
        <f t="shared" si="19"/>
        <v>3.43</v>
      </c>
      <c r="X112" s="3"/>
      <c r="Y112" t="s">
        <v>135</v>
      </c>
      <c r="Z112" s="8" t="s">
        <v>158</v>
      </c>
      <c r="AA112" s="6">
        <v>4</v>
      </c>
      <c r="AB112" s="3"/>
      <c r="AC112" t="s">
        <v>135</v>
      </c>
      <c r="AD112" s="8" t="s">
        <v>158</v>
      </c>
      <c r="AE112" s="6">
        <v>2.5</v>
      </c>
      <c r="AF112" s="4"/>
      <c r="AG112" s="44">
        <f t="shared" si="20"/>
        <v>3.25</v>
      </c>
      <c r="AH112" s="44">
        <f t="shared" si="21"/>
        <v>3.43</v>
      </c>
    </row>
    <row r="113" spans="1:34" x14ac:dyDescent="0.35">
      <c r="A113" t="s">
        <v>135</v>
      </c>
      <c r="B113" s="8" t="s">
        <v>153</v>
      </c>
      <c r="C113" s="6">
        <v>2</v>
      </c>
      <c r="D113" s="9">
        <v>2.5</v>
      </c>
      <c r="E113" s="4"/>
      <c r="F113" t="s">
        <v>135</v>
      </c>
      <c r="G113" s="8" t="s">
        <v>153</v>
      </c>
      <c r="H113" s="6">
        <v>3</v>
      </c>
      <c r="I113" s="9">
        <v>1.5</v>
      </c>
      <c r="J113" s="4"/>
      <c r="K113" s="11">
        <f t="shared" si="17"/>
        <v>2.25</v>
      </c>
      <c r="L113" s="44">
        <f t="shared" si="18"/>
        <v>2.2999999999999998</v>
      </c>
      <c r="N113" t="s">
        <v>135</v>
      </c>
      <c r="O113" s="8" t="s">
        <v>160</v>
      </c>
      <c r="P113" s="6">
        <v>3</v>
      </c>
      <c r="Q113" s="3"/>
      <c r="R113" t="s">
        <v>135</v>
      </c>
      <c r="S113" s="8" t="s">
        <v>160</v>
      </c>
      <c r="T113" s="6">
        <v>3.5</v>
      </c>
      <c r="U113" s="4"/>
      <c r="V113" s="45">
        <f t="shared" si="16"/>
        <v>3.25</v>
      </c>
      <c r="W113" s="44">
        <f t="shared" si="19"/>
        <v>3.43</v>
      </c>
      <c r="X113" s="3"/>
      <c r="Y113" t="s">
        <v>135</v>
      </c>
      <c r="Z113" s="8" t="s">
        <v>161</v>
      </c>
      <c r="AA113" s="6">
        <v>1.5</v>
      </c>
      <c r="AB113" s="3"/>
      <c r="AC113" t="s">
        <v>135</v>
      </c>
      <c r="AD113" s="8" t="s">
        <v>161</v>
      </c>
      <c r="AE113" s="6">
        <v>1.5</v>
      </c>
      <c r="AF113" s="4"/>
      <c r="AG113" s="44">
        <f t="shared" si="20"/>
        <v>1.5</v>
      </c>
      <c r="AH113" s="44">
        <f t="shared" si="21"/>
        <v>1.68</v>
      </c>
    </row>
    <row r="114" spans="1:34" x14ac:dyDescent="0.35">
      <c r="A114" t="s">
        <v>135</v>
      </c>
      <c r="B114" s="8" t="s">
        <v>156</v>
      </c>
      <c r="C114" s="6">
        <v>3</v>
      </c>
      <c r="D114" s="9">
        <v>1.5</v>
      </c>
      <c r="E114" s="4"/>
      <c r="F114" t="s">
        <v>135</v>
      </c>
      <c r="G114" s="8" t="s">
        <v>156</v>
      </c>
      <c r="H114" s="6">
        <v>2</v>
      </c>
      <c r="I114" s="9">
        <v>2</v>
      </c>
      <c r="J114" s="4"/>
      <c r="K114" s="11">
        <f t="shared" si="17"/>
        <v>2.125</v>
      </c>
      <c r="L114" s="44">
        <f t="shared" si="18"/>
        <v>2.1749999999999998</v>
      </c>
      <c r="N114" t="s">
        <v>135</v>
      </c>
      <c r="O114" s="8" t="s">
        <v>163</v>
      </c>
      <c r="P114" s="6">
        <v>4</v>
      </c>
      <c r="Q114" s="3"/>
      <c r="R114" t="s">
        <v>135</v>
      </c>
      <c r="S114" s="8" t="s">
        <v>163</v>
      </c>
      <c r="T114" s="6">
        <v>4</v>
      </c>
      <c r="U114" s="4"/>
      <c r="V114" s="45">
        <f t="shared" si="16"/>
        <v>4</v>
      </c>
      <c r="W114" s="44">
        <f t="shared" si="19"/>
        <v>4.18</v>
      </c>
      <c r="X114" s="3"/>
      <c r="Y114" t="s">
        <v>135</v>
      </c>
      <c r="Z114" s="8" t="s">
        <v>164</v>
      </c>
      <c r="AA114" s="6">
        <v>1</v>
      </c>
      <c r="AB114" s="3"/>
      <c r="AC114" t="s">
        <v>135</v>
      </c>
      <c r="AD114" s="8" t="s">
        <v>164</v>
      </c>
      <c r="AE114" s="6">
        <v>3</v>
      </c>
      <c r="AF114" s="4"/>
      <c r="AG114" s="44">
        <f t="shared" si="20"/>
        <v>2</v>
      </c>
      <c r="AH114" s="44">
        <f t="shared" si="21"/>
        <v>2.1800000000000002</v>
      </c>
    </row>
    <row r="115" spans="1:34" x14ac:dyDescent="0.35">
      <c r="A115" t="s">
        <v>135</v>
      </c>
      <c r="B115" s="8" t="s">
        <v>159</v>
      </c>
      <c r="C115" s="6">
        <v>3.5</v>
      </c>
      <c r="D115" s="9">
        <v>3.5</v>
      </c>
      <c r="E115" s="4"/>
      <c r="F115" t="s">
        <v>135</v>
      </c>
      <c r="G115" s="8" t="s">
        <v>159</v>
      </c>
      <c r="H115" s="6">
        <v>4</v>
      </c>
      <c r="I115" s="9">
        <v>3</v>
      </c>
      <c r="J115" s="4"/>
      <c r="K115" s="11">
        <f t="shared" si="17"/>
        <v>3.5</v>
      </c>
      <c r="L115" s="44">
        <f t="shared" si="18"/>
        <v>3.55</v>
      </c>
      <c r="N115" t="s">
        <v>135</v>
      </c>
      <c r="O115" s="8" t="s">
        <v>166</v>
      </c>
      <c r="P115" s="6">
        <v>2</v>
      </c>
      <c r="Q115" s="3"/>
      <c r="R115" t="s">
        <v>135</v>
      </c>
      <c r="S115" s="8" t="s">
        <v>166</v>
      </c>
      <c r="T115" s="6">
        <v>2</v>
      </c>
      <c r="U115" s="4"/>
      <c r="V115" s="45">
        <f t="shared" si="16"/>
        <v>2</v>
      </c>
      <c r="W115" s="44">
        <f t="shared" si="19"/>
        <v>2.1800000000000002</v>
      </c>
      <c r="X115" s="3"/>
      <c r="Y115" t="s">
        <v>135</v>
      </c>
      <c r="Z115" s="8" t="s">
        <v>167</v>
      </c>
      <c r="AA115" s="6">
        <v>2.5</v>
      </c>
      <c r="AB115" s="3"/>
      <c r="AC115" t="s">
        <v>135</v>
      </c>
      <c r="AD115" s="8" t="s">
        <v>167</v>
      </c>
      <c r="AE115" s="6">
        <v>2.5</v>
      </c>
      <c r="AF115" s="4"/>
      <c r="AG115" s="44">
        <f t="shared" si="20"/>
        <v>2.5</v>
      </c>
      <c r="AH115" s="44">
        <f t="shared" si="21"/>
        <v>2.68</v>
      </c>
    </row>
    <row r="116" spans="1:34" x14ac:dyDescent="0.35">
      <c r="A116" t="s">
        <v>135</v>
      </c>
      <c r="B116" s="8" t="s">
        <v>162</v>
      </c>
      <c r="C116" s="6">
        <v>3</v>
      </c>
      <c r="D116" s="9">
        <v>3.5</v>
      </c>
      <c r="E116" s="4"/>
      <c r="F116" t="s">
        <v>135</v>
      </c>
      <c r="G116" s="8" t="s">
        <v>162</v>
      </c>
      <c r="H116" s="6">
        <v>4</v>
      </c>
      <c r="I116" s="9">
        <v>4</v>
      </c>
      <c r="J116" s="4"/>
      <c r="K116" s="11">
        <f t="shared" si="17"/>
        <v>3.625</v>
      </c>
      <c r="L116" s="44">
        <f t="shared" si="18"/>
        <v>3.6749999999999998</v>
      </c>
      <c r="N116" t="s">
        <v>135</v>
      </c>
      <c r="O116" s="8" t="s">
        <v>169</v>
      </c>
      <c r="P116" s="6">
        <v>2.5</v>
      </c>
      <c r="Q116" s="3"/>
      <c r="R116" t="s">
        <v>135</v>
      </c>
      <c r="S116" s="8" t="s">
        <v>169</v>
      </c>
      <c r="T116" s="6">
        <v>2.5</v>
      </c>
      <c r="U116" s="4"/>
      <c r="V116" s="45">
        <f t="shared" si="16"/>
        <v>2.5</v>
      </c>
      <c r="W116" s="44">
        <f t="shared" si="19"/>
        <v>2.68</v>
      </c>
      <c r="X116" s="3"/>
      <c r="Y116" t="s">
        <v>135</v>
      </c>
      <c r="Z116" s="8" t="s">
        <v>170</v>
      </c>
      <c r="AA116" s="6">
        <v>2.5</v>
      </c>
      <c r="AB116" s="3"/>
      <c r="AC116" t="s">
        <v>135</v>
      </c>
      <c r="AD116" s="8" t="s">
        <v>170</v>
      </c>
      <c r="AE116" s="6">
        <v>1.5</v>
      </c>
      <c r="AF116" s="4"/>
      <c r="AG116" s="44">
        <f t="shared" si="20"/>
        <v>2</v>
      </c>
      <c r="AH116" s="44">
        <f t="shared" si="21"/>
        <v>2.1800000000000002</v>
      </c>
    </row>
    <row r="117" spans="1:34" x14ac:dyDescent="0.35">
      <c r="A117" t="s">
        <v>135</v>
      </c>
      <c r="B117" s="8" t="s">
        <v>165</v>
      </c>
      <c r="C117" s="6">
        <v>3.5</v>
      </c>
      <c r="D117" s="9">
        <v>3.5</v>
      </c>
      <c r="E117" s="4"/>
      <c r="F117" t="s">
        <v>135</v>
      </c>
      <c r="G117" s="8" t="s">
        <v>165</v>
      </c>
      <c r="H117" s="6">
        <v>3.5</v>
      </c>
      <c r="I117" s="9">
        <v>2.5</v>
      </c>
      <c r="J117" s="4"/>
      <c r="K117" s="11">
        <f t="shared" si="17"/>
        <v>3.25</v>
      </c>
      <c r="L117" s="44">
        <f t="shared" si="18"/>
        <v>3.3</v>
      </c>
      <c r="N117" t="s">
        <v>135</v>
      </c>
      <c r="O117" s="8" t="s">
        <v>172</v>
      </c>
      <c r="P117" s="6">
        <v>4</v>
      </c>
      <c r="Q117" s="3"/>
      <c r="R117" t="s">
        <v>135</v>
      </c>
      <c r="S117" s="8" t="s">
        <v>172</v>
      </c>
      <c r="T117" s="6">
        <v>3</v>
      </c>
      <c r="U117" s="4"/>
      <c r="V117" s="45">
        <f t="shared" si="16"/>
        <v>3.5</v>
      </c>
      <c r="W117" s="44">
        <f t="shared" si="19"/>
        <v>3.68</v>
      </c>
      <c r="X117" s="3"/>
      <c r="Y117" t="s">
        <v>135</v>
      </c>
      <c r="Z117" s="8" t="s">
        <v>173</v>
      </c>
      <c r="AA117" s="6">
        <v>2</v>
      </c>
      <c r="AB117" s="3"/>
      <c r="AC117" t="s">
        <v>135</v>
      </c>
      <c r="AD117" s="8" t="s">
        <v>173</v>
      </c>
      <c r="AE117" s="6">
        <v>2</v>
      </c>
      <c r="AF117" s="4"/>
      <c r="AG117" s="44">
        <f t="shared" si="20"/>
        <v>2</v>
      </c>
      <c r="AH117" s="44">
        <f t="shared" si="21"/>
        <v>2.1800000000000002</v>
      </c>
    </row>
    <row r="118" spans="1:34" x14ac:dyDescent="0.35">
      <c r="A118" t="s">
        <v>135</v>
      </c>
      <c r="B118" s="8" t="s">
        <v>168</v>
      </c>
      <c r="C118" s="6">
        <v>3</v>
      </c>
      <c r="D118" s="9">
        <v>3</v>
      </c>
      <c r="E118" s="4"/>
      <c r="F118" t="s">
        <v>135</v>
      </c>
      <c r="G118" s="8" t="s">
        <v>168</v>
      </c>
      <c r="H118" s="6">
        <v>3.5</v>
      </c>
      <c r="I118" s="9">
        <v>2.5</v>
      </c>
      <c r="J118" s="4"/>
      <c r="K118" s="11">
        <f t="shared" si="17"/>
        <v>3</v>
      </c>
      <c r="L118" s="44">
        <f t="shared" si="18"/>
        <v>3.05</v>
      </c>
      <c r="N118" t="s">
        <v>135</v>
      </c>
      <c r="O118" s="8" t="s">
        <v>175</v>
      </c>
      <c r="P118" s="6">
        <v>3.5</v>
      </c>
      <c r="Q118" s="3"/>
      <c r="R118" t="s">
        <v>135</v>
      </c>
      <c r="S118" s="8" t="s">
        <v>175</v>
      </c>
      <c r="T118" s="6">
        <v>2.5</v>
      </c>
      <c r="U118" s="4"/>
      <c r="V118" s="45">
        <f t="shared" si="16"/>
        <v>3</v>
      </c>
      <c r="W118" s="44">
        <f t="shared" si="19"/>
        <v>3.18</v>
      </c>
      <c r="X118" s="3"/>
      <c r="Y118" t="s">
        <v>135</v>
      </c>
      <c r="Z118" s="8" t="s">
        <v>176</v>
      </c>
      <c r="AA118" s="6">
        <v>2</v>
      </c>
      <c r="AB118" s="3"/>
      <c r="AC118" t="s">
        <v>135</v>
      </c>
      <c r="AD118" s="8" t="s">
        <v>176</v>
      </c>
      <c r="AE118" s="6">
        <v>2</v>
      </c>
      <c r="AF118" s="4"/>
      <c r="AG118" s="44">
        <f t="shared" si="20"/>
        <v>2</v>
      </c>
      <c r="AH118" s="44">
        <f t="shared" si="21"/>
        <v>2.1800000000000002</v>
      </c>
    </row>
    <row r="119" spans="1:34" x14ac:dyDescent="0.35">
      <c r="A119" t="s">
        <v>135</v>
      </c>
      <c r="B119" s="8" t="s">
        <v>171</v>
      </c>
      <c r="C119" s="6">
        <v>3.5</v>
      </c>
      <c r="D119" s="9">
        <v>4</v>
      </c>
      <c r="E119" s="4"/>
      <c r="F119" t="s">
        <v>135</v>
      </c>
      <c r="G119" s="8" t="s">
        <v>171</v>
      </c>
      <c r="H119" s="6">
        <v>2.5</v>
      </c>
      <c r="I119" s="9">
        <v>3.5</v>
      </c>
      <c r="J119" s="4"/>
      <c r="K119" s="11">
        <f t="shared" si="17"/>
        <v>3.375</v>
      </c>
      <c r="L119" s="44">
        <f t="shared" si="18"/>
        <v>3.4249999999999998</v>
      </c>
      <c r="N119" t="s">
        <v>135</v>
      </c>
      <c r="O119" s="8" t="s">
        <v>178</v>
      </c>
      <c r="P119" s="6">
        <v>2</v>
      </c>
      <c r="Q119" s="3"/>
      <c r="R119" t="s">
        <v>135</v>
      </c>
      <c r="S119" s="8" t="s">
        <v>178</v>
      </c>
      <c r="T119" s="6">
        <v>1.5</v>
      </c>
      <c r="U119" s="4"/>
      <c r="V119" s="45">
        <f t="shared" si="16"/>
        <v>1.75</v>
      </c>
      <c r="W119" s="44">
        <f t="shared" si="19"/>
        <v>1.93</v>
      </c>
      <c r="X119" s="3"/>
      <c r="Y119" t="s">
        <v>135</v>
      </c>
      <c r="Z119" s="8" t="s">
        <v>179</v>
      </c>
      <c r="AA119" s="6">
        <v>3</v>
      </c>
      <c r="AB119" s="3"/>
      <c r="AC119" t="s">
        <v>135</v>
      </c>
      <c r="AD119" s="8" t="s">
        <v>179</v>
      </c>
      <c r="AE119" s="6">
        <v>1</v>
      </c>
      <c r="AF119" s="4"/>
      <c r="AG119" s="44">
        <f t="shared" si="20"/>
        <v>2</v>
      </c>
      <c r="AH119" s="44">
        <f t="shared" si="21"/>
        <v>2.1800000000000002</v>
      </c>
    </row>
    <row r="120" spans="1:34" x14ac:dyDescent="0.35">
      <c r="A120" t="s">
        <v>135</v>
      </c>
      <c r="B120" s="8" t="s">
        <v>181</v>
      </c>
      <c r="C120" s="6">
        <v>2.5</v>
      </c>
      <c r="D120" s="9">
        <v>2.5</v>
      </c>
      <c r="E120" s="4"/>
      <c r="F120" t="s">
        <v>135</v>
      </c>
      <c r="G120" s="8" t="s">
        <v>181</v>
      </c>
      <c r="H120" s="6">
        <v>1.5</v>
      </c>
      <c r="I120" s="9">
        <v>2</v>
      </c>
      <c r="J120" s="4"/>
      <c r="K120" s="11">
        <f t="shared" si="17"/>
        <v>2.125</v>
      </c>
      <c r="L120" s="44">
        <f t="shared" si="18"/>
        <v>2.1749999999999998</v>
      </c>
      <c r="N120" t="s">
        <v>135</v>
      </c>
      <c r="O120" s="8" t="s">
        <v>182</v>
      </c>
      <c r="P120" s="6">
        <v>1</v>
      </c>
      <c r="Q120" s="3"/>
      <c r="R120" t="s">
        <v>135</v>
      </c>
      <c r="S120" s="8" t="s">
        <v>182</v>
      </c>
      <c r="T120" s="6">
        <v>1</v>
      </c>
      <c r="U120" s="4"/>
      <c r="V120" s="45">
        <f t="shared" si="16"/>
        <v>1</v>
      </c>
      <c r="W120" s="44">
        <f t="shared" si="19"/>
        <v>1.18</v>
      </c>
      <c r="X120" s="3"/>
      <c r="AA120" s="2"/>
      <c r="AB120" s="3"/>
      <c r="AE120" s="2"/>
      <c r="AF120" s="4"/>
    </row>
    <row r="121" spans="1:34" x14ac:dyDescent="0.35">
      <c r="A121" t="s">
        <v>135</v>
      </c>
      <c r="B121" s="8" t="s">
        <v>174</v>
      </c>
      <c r="C121" s="6">
        <v>2</v>
      </c>
      <c r="D121" s="9">
        <v>1</v>
      </c>
      <c r="E121" s="4"/>
      <c r="F121" t="s">
        <v>135</v>
      </c>
      <c r="G121" s="8" t="s">
        <v>174</v>
      </c>
      <c r="H121" s="6">
        <v>2.5</v>
      </c>
      <c r="I121" s="9">
        <v>1</v>
      </c>
      <c r="J121" s="4"/>
      <c r="K121" s="11">
        <f t="shared" si="17"/>
        <v>1.625</v>
      </c>
      <c r="L121" s="44">
        <f t="shared" si="18"/>
        <v>1.675</v>
      </c>
      <c r="N121" t="s">
        <v>135</v>
      </c>
      <c r="O121" s="8" t="s">
        <v>184</v>
      </c>
      <c r="P121" s="6">
        <v>1.5</v>
      </c>
      <c r="Q121" s="3"/>
      <c r="R121" t="s">
        <v>135</v>
      </c>
      <c r="S121" s="8" t="s">
        <v>184</v>
      </c>
      <c r="T121" s="6">
        <v>2.5</v>
      </c>
      <c r="U121" s="4"/>
      <c r="V121" s="45">
        <f t="shared" si="16"/>
        <v>2</v>
      </c>
      <c r="W121" s="44">
        <f t="shared" si="19"/>
        <v>2.1800000000000002</v>
      </c>
      <c r="X121" s="3"/>
      <c r="AA121" s="2">
        <f>AVERAGE(AA106:AA119)</f>
        <v>2.6538461538461537</v>
      </c>
      <c r="AB121" s="3"/>
      <c r="AE121" s="2">
        <f>AVERAGE(AE106:AE119)</f>
        <v>2.5384615384615383</v>
      </c>
      <c r="AF121" s="4"/>
      <c r="AG121" s="2">
        <f t="shared" ref="AG121:AH121" si="22">AVERAGE(AG106:AG119)</f>
        <v>2.5961538461538463</v>
      </c>
      <c r="AH121" s="2">
        <f t="shared" si="22"/>
        <v>2.7761538461538464</v>
      </c>
    </row>
    <row r="122" spans="1:34" x14ac:dyDescent="0.35">
      <c r="A122" t="s">
        <v>135</v>
      </c>
      <c r="B122" s="8" t="s">
        <v>177</v>
      </c>
      <c r="C122" s="6">
        <v>2</v>
      </c>
      <c r="D122" s="9">
        <v>2.5</v>
      </c>
      <c r="E122" s="4"/>
      <c r="F122" t="s">
        <v>135</v>
      </c>
      <c r="G122" s="8" t="s">
        <v>177</v>
      </c>
      <c r="H122" s="6">
        <v>3</v>
      </c>
      <c r="I122" s="9">
        <v>3</v>
      </c>
      <c r="J122" s="4"/>
      <c r="K122" s="11">
        <f t="shared" si="17"/>
        <v>2.625</v>
      </c>
      <c r="L122" s="44">
        <f t="shared" si="18"/>
        <v>2.6749999999999998</v>
      </c>
      <c r="N122" t="s">
        <v>135</v>
      </c>
      <c r="O122" s="8" t="s">
        <v>186</v>
      </c>
      <c r="P122" s="6">
        <v>3.5</v>
      </c>
      <c r="Q122" s="3"/>
      <c r="R122" t="s">
        <v>135</v>
      </c>
      <c r="S122" s="8" t="s">
        <v>186</v>
      </c>
      <c r="T122" s="6">
        <v>4</v>
      </c>
      <c r="U122" s="4"/>
      <c r="V122" s="45">
        <f t="shared" si="16"/>
        <v>3.75</v>
      </c>
      <c r="W122" s="44">
        <f t="shared" si="19"/>
        <v>3.93</v>
      </c>
      <c r="X122" s="3"/>
      <c r="AA122" s="2"/>
      <c r="AB122" s="3"/>
      <c r="AE122" s="2"/>
      <c r="AF122" s="4"/>
    </row>
    <row r="123" spans="1:34" x14ac:dyDescent="0.35">
      <c r="A123" t="s">
        <v>135</v>
      </c>
      <c r="B123" s="8" t="s">
        <v>180</v>
      </c>
      <c r="C123" s="6">
        <v>2.5</v>
      </c>
      <c r="D123" s="9">
        <v>3</v>
      </c>
      <c r="E123" s="4"/>
      <c r="F123" t="s">
        <v>135</v>
      </c>
      <c r="G123" s="8" t="s">
        <v>180</v>
      </c>
      <c r="H123" s="6">
        <v>2.5</v>
      </c>
      <c r="I123" s="9">
        <v>3</v>
      </c>
      <c r="J123" s="4"/>
      <c r="K123" s="11">
        <f t="shared" si="17"/>
        <v>2.75</v>
      </c>
      <c r="L123" s="44">
        <f t="shared" si="18"/>
        <v>2.8</v>
      </c>
      <c r="N123" t="s">
        <v>135</v>
      </c>
      <c r="O123" s="8" t="s">
        <v>188</v>
      </c>
      <c r="P123" s="6">
        <v>2</v>
      </c>
      <c r="Q123" s="3"/>
      <c r="R123" t="s">
        <v>135</v>
      </c>
      <c r="S123" s="8" t="s">
        <v>188</v>
      </c>
      <c r="T123" s="6">
        <v>2</v>
      </c>
      <c r="U123" s="4"/>
      <c r="V123" s="45">
        <f t="shared" si="16"/>
        <v>2</v>
      </c>
      <c r="W123" s="44">
        <f t="shared" si="19"/>
        <v>2.1800000000000002</v>
      </c>
      <c r="X123" s="3"/>
      <c r="AA123" s="4"/>
      <c r="AB123" s="3"/>
      <c r="AE123" s="4"/>
      <c r="AF123" s="4"/>
    </row>
    <row r="124" spans="1:34" x14ac:dyDescent="0.35">
      <c r="A124" t="s">
        <v>135</v>
      </c>
      <c r="B124" s="8" t="s">
        <v>183</v>
      </c>
      <c r="C124" s="6">
        <v>1.5</v>
      </c>
      <c r="D124" s="9">
        <v>1.5</v>
      </c>
      <c r="E124" s="4"/>
      <c r="F124" t="s">
        <v>135</v>
      </c>
      <c r="G124" s="8" t="s">
        <v>183</v>
      </c>
      <c r="H124" s="6">
        <v>1</v>
      </c>
      <c r="I124" s="9">
        <v>2</v>
      </c>
      <c r="J124" s="4"/>
      <c r="K124" s="11">
        <f t="shared" si="17"/>
        <v>1.5</v>
      </c>
      <c r="L124" s="44">
        <f t="shared" si="18"/>
        <v>1.55</v>
      </c>
      <c r="N124" t="s">
        <v>135</v>
      </c>
      <c r="O124" s="8" t="s">
        <v>190</v>
      </c>
      <c r="P124" s="6">
        <v>2.5</v>
      </c>
      <c r="Q124" s="3"/>
      <c r="R124" t="s">
        <v>135</v>
      </c>
      <c r="S124" s="8" t="s">
        <v>190</v>
      </c>
      <c r="T124" s="6">
        <v>3</v>
      </c>
      <c r="U124" s="4"/>
      <c r="V124" s="45">
        <f t="shared" si="16"/>
        <v>2.75</v>
      </c>
      <c r="W124" s="44">
        <f t="shared" si="19"/>
        <v>2.93</v>
      </c>
      <c r="X124" s="3"/>
      <c r="AA124" s="2"/>
      <c r="AB124" s="3"/>
      <c r="AE124" s="2"/>
      <c r="AF124" s="4"/>
    </row>
    <row r="125" spans="1:34" x14ac:dyDescent="0.35">
      <c r="A125" t="s">
        <v>135</v>
      </c>
      <c r="B125" s="8" t="s">
        <v>185</v>
      </c>
      <c r="C125" s="6">
        <v>4</v>
      </c>
      <c r="D125" s="9">
        <v>3.5</v>
      </c>
      <c r="E125" s="4"/>
      <c r="F125" t="s">
        <v>135</v>
      </c>
      <c r="G125" s="8" t="s">
        <v>185</v>
      </c>
      <c r="H125" s="6">
        <v>3</v>
      </c>
      <c r="I125" s="9">
        <v>3.5</v>
      </c>
      <c r="J125" s="4"/>
      <c r="K125" s="11">
        <f t="shared" si="17"/>
        <v>3.5</v>
      </c>
      <c r="L125" s="44">
        <f t="shared" si="18"/>
        <v>3.55</v>
      </c>
      <c r="N125" t="s">
        <v>135</v>
      </c>
      <c r="O125" s="8" t="s">
        <v>191</v>
      </c>
      <c r="P125" s="6">
        <v>1.5</v>
      </c>
      <c r="Q125" s="3"/>
      <c r="R125" t="s">
        <v>135</v>
      </c>
      <c r="S125" s="8" t="s">
        <v>191</v>
      </c>
      <c r="T125" s="6">
        <v>2</v>
      </c>
      <c r="U125" s="4"/>
      <c r="V125" s="45">
        <f t="shared" si="16"/>
        <v>1.75</v>
      </c>
      <c r="W125" s="44">
        <f t="shared" si="19"/>
        <v>1.93</v>
      </c>
      <c r="X125" s="3"/>
      <c r="AA125" s="2"/>
      <c r="AB125" s="3"/>
      <c r="AE125" s="2"/>
      <c r="AF125" s="4"/>
    </row>
    <row r="126" spans="1:34" x14ac:dyDescent="0.35">
      <c r="A126" t="s">
        <v>135</v>
      </c>
      <c r="B126" s="8" t="s">
        <v>187</v>
      </c>
      <c r="C126" s="6">
        <v>1.5</v>
      </c>
      <c r="D126" s="9">
        <v>1</v>
      </c>
      <c r="E126" s="4"/>
      <c r="F126" t="s">
        <v>135</v>
      </c>
      <c r="G126" s="8" t="s">
        <v>187</v>
      </c>
      <c r="H126" s="6">
        <v>1.5</v>
      </c>
      <c r="I126" s="9">
        <v>1.5</v>
      </c>
      <c r="J126" s="4"/>
      <c r="K126" s="11">
        <f t="shared" si="17"/>
        <v>1.375</v>
      </c>
      <c r="L126" s="44">
        <f t="shared" si="18"/>
        <v>1.425</v>
      </c>
      <c r="N126" t="s">
        <v>135</v>
      </c>
      <c r="O126" s="8" t="s">
        <v>192</v>
      </c>
      <c r="P126" s="6">
        <v>2</v>
      </c>
      <c r="Q126" s="3"/>
      <c r="R126" t="s">
        <v>135</v>
      </c>
      <c r="S126" s="8" t="s">
        <v>192</v>
      </c>
      <c r="T126" s="6">
        <v>1.5</v>
      </c>
      <c r="U126" s="4"/>
      <c r="V126" s="45">
        <f t="shared" si="16"/>
        <v>1.75</v>
      </c>
      <c r="W126" s="44">
        <f t="shared" si="19"/>
        <v>1.93</v>
      </c>
      <c r="X126" s="3"/>
      <c r="AA126" s="2"/>
      <c r="AB126" s="3"/>
      <c r="AE126" s="2"/>
      <c r="AF126" s="4"/>
    </row>
    <row r="127" spans="1:34" x14ac:dyDescent="0.35">
      <c r="A127" t="s">
        <v>135</v>
      </c>
      <c r="B127" s="8" t="s">
        <v>189</v>
      </c>
      <c r="C127" s="7">
        <v>1</v>
      </c>
      <c r="D127" s="11">
        <v>2</v>
      </c>
      <c r="E127" s="4"/>
      <c r="F127" t="s">
        <v>135</v>
      </c>
      <c r="G127" s="8" t="s">
        <v>189</v>
      </c>
      <c r="H127" s="6">
        <v>1</v>
      </c>
      <c r="I127" s="9">
        <v>1</v>
      </c>
      <c r="J127" s="4"/>
      <c r="K127" s="11">
        <f t="shared" si="17"/>
        <v>1.25</v>
      </c>
      <c r="L127" s="44">
        <f t="shared" si="18"/>
        <v>1.3</v>
      </c>
      <c r="N127" t="s">
        <v>135</v>
      </c>
      <c r="O127" s="8" t="s">
        <v>193</v>
      </c>
      <c r="P127" s="6">
        <v>1</v>
      </c>
      <c r="Q127" s="3"/>
      <c r="R127" t="s">
        <v>135</v>
      </c>
      <c r="S127" s="8" t="s">
        <v>193</v>
      </c>
      <c r="T127" s="6">
        <v>2.5</v>
      </c>
      <c r="U127" s="4"/>
      <c r="V127" s="45">
        <f t="shared" si="16"/>
        <v>1.75</v>
      </c>
      <c r="W127" s="44">
        <f t="shared" si="19"/>
        <v>1.93</v>
      </c>
      <c r="X127" s="3"/>
      <c r="AA127" s="2"/>
      <c r="AB127" s="3"/>
      <c r="AE127" s="2"/>
      <c r="AF127" s="4"/>
    </row>
    <row r="128" spans="1:34" x14ac:dyDescent="0.35">
      <c r="B128" s="16"/>
      <c r="C128" s="4"/>
      <c r="D128" s="4"/>
      <c r="J128" s="3"/>
      <c r="U128" s="3"/>
      <c r="AF128" s="3"/>
    </row>
    <row r="129" spans="3:32" x14ac:dyDescent="0.35">
      <c r="C129" s="2">
        <f>AVERAGE(C106:C127)</f>
        <v>2.5227272727272729</v>
      </c>
      <c r="D129" s="2">
        <f>AVERAGE(D106:D127)</f>
        <v>2.5681818181818183</v>
      </c>
      <c r="H129" s="2">
        <f>AVERAGE(H106:H127)</f>
        <v>2.5227272727272729</v>
      </c>
      <c r="I129" s="2">
        <f>AVERAGE(I106:I127)</f>
        <v>2.4318181818181817</v>
      </c>
      <c r="J129" s="3"/>
      <c r="K129" s="2">
        <f>AVERAGE(K106:K127)</f>
        <v>2.5113636363636362</v>
      </c>
      <c r="L129" s="2">
        <f>AVERAGE(L106:L127)</f>
        <v>2.5613636363636352</v>
      </c>
      <c r="P129" s="2">
        <f>AVERAGE(P106:P127)</f>
        <v>2.4318181818181817</v>
      </c>
      <c r="Q129" s="2"/>
      <c r="R129" s="2"/>
      <c r="T129" s="2">
        <f>AVERAGE(T106:T127)</f>
        <v>2.4545454545454546</v>
      </c>
      <c r="U129" s="3"/>
      <c r="V129" s="2">
        <f t="shared" ref="V129:W129" si="23">AVERAGE(V106:V127)</f>
        <v>2.4431818181818183</v>
      </c>
      <c r="W129" s="2">
        <f t="shared" si="23"/>
        <v>2.6231818181818181</v>
      </c>
      <c r="AF129" s="3"/>
    </row>
  </sheetData>
  <mergeCells count="1">
    <mergeCell ref="B2:L5"/>
  </mergeCells>
  <pageMargins left="0.7" right="0.7" top="0.75" bottom="0.75" header="0.3" footer="0.3"/>
  <pageSetup scale="79" orientation="landscape" horizontalDpi="1200" verticalDpi="1200" r:id="rId1"/>
  <rowBreaks count="2" manualBreakCount="2">
    <brk id="74" max="16383" man="1"/>
    <brk id="102" max="16383" man="1"/>
  </rowBreaks>
  <colBreaks count="1" manualBreakCount="1">
    <brk id="16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5"/>
  <sheetViews>
    <sheetView zoomScaleNormal="100" workbookViewId="0"/>
  </sheetViews>
  <sheetFormatPr defaultRowHeight="14.5" x14ac:dyDescent="0.35"/>
  <cols>
    <col min="3" max="3" width="8.90625" style="46"/>
    <col min="4" max="5" width="8.90625" style="47"/>
  </cols>
  <sheetData>
    <row r="1" spans="1:5" ht="14.4" x14ac:dyDescent="0.3">
      <c r="A1" t="s">
        <v>8</v>
      </c>
      <c r="B1" t="s">
        <v>9</v>
      </c>
      <c r="C1" s="46" t="s">
        <v>208</v>
      </c>
      <c r="D1" s="47" t="s">
        <v>209</v>
      </c>
      <c r="E1" s="47" t="s">
        <v>210</v>
      </c>
    </row>
    <row r="2" spans="1:5" ht="14.4" x14ac:dyDescent="0.3">
      <c r="A2" t="s">
        <v>211</v>
      </c>
      <c r="B2" t="s">
        <v>137</v>
      </c>
      <c r="C2" s="46">
        <v>25</v>
      </c>
      <c r="D2" s="47">
        <v>3.625</v>
      </c>
      <c r="E2" s="47">
        <v>3.6749999999999998</v>
      </c>
    </row>
    <row r="3" spans="1:5" ht="14.4" x14ac:dyDescent="0.3">
      <c r="A3" t="s">
        <v>211</v>
      </c>
      <c r="B3" s="8" t="s">
        <v>136</v>
      </c>
      <c r="C3" s="46">
        <v>25</v>
      </c>
      <c r="D3" s="47">
        <v>3.375</v>
      </c>
      <c r="E3" s="47">
        <v>3.4249999999999998</v>
      </c>
    </row>
    <row r="4" spans="1:5" ht="14.4" x14ac:dyDescent="0.3">
      <c r="A4" t="s">
        <v>211</v>
      </c>
      <c r="B4" s="8" t="s">
        <v>140</v>
      </c>
      <c r="C4" s="46">
        <v>25</v>
      </c>
      <c r="D4" s="47">
        <v>2.25</v>
      </c>
      <c r="E4" s="47">
        <v>2.2999999999999998</v>
      </c>
    </row>
    <row r="5" spans="1:5" ht="14.4" x14ac:dyDescent="0.3">
      <c r="A5" t="s">
        <v>211</v>
      </c>
      <c r="B5" s="8" t="s">
        <v>143</v>
      </c>
      <c r="C5" s="46">
        <v>25</v>
      </c>
      <c r="D5" s="47">
        <v>2.75</v>
      </c>
      <c r="E5" s="47">
        <v>2.8</v>
      </c>
    </row>
    <row r="6" spans="1:5" ht="14.4" x14ac:dyDescent="0.3">
      <c r="A6" t="s">
        <v>211</v>
      </c>
      <c r="B6" s="8" t="s">
        <v>150</v>
      </c>
      <c r="C6" s="46">
        <v>25</v>
      </c>
      <c r="D6" s="47">
        <v>1.875</v>
      </c>
      <c r="E6" s="47">
        <v>1.925</v>
      </c>
    </row>
    <row r="7" spans="1:5" ht="14.4" x14ac:dyDescent="0.3">
      <c r="A7" t="s">
        <v>211</v>
      </c>
      <c r="B7" s="8" t="s">
        <v>146</v>
      </c>
      <c r="C7" s="46">
        <v>25</v>
      </c>
      <c r="D7" s="47">
        <v>2</v>
      </c>
      <c r="E7" s="47">
        <v>2.0499999999999998</v>
      </c>
    </row>
    <row r="8" spans="1:5" ht="14.4" x14ac:dyDescent="0.3">
      <c r="A8" t="s">
        <v>211</v>
      </c>
      <c r="B8" s="8" t="s">
        <v>149</v>
      </c>
      <c r="C8" s="46">
        <v>25</v>
      </c>
      <c r="D8" s="47">
        <v>1.5</v>
      </c>
      <c r="E8" s="47">
        <v>1.55</v>
      </c>
    </row>
    <row r="9" spans="1:5" ht="14.4" x14ac:dyDescent="0.3">
      <c r="A9" t="s">
        <v>211</v>
      </c>
      <c r="B9" s="8" t="s">
        <v>153</v>
      </c>
      <c r="C9" s="46">
        <v>25</v>
      </c>
      <c r="D9" s="47">
        <v>2.25</v>
      </c>
      <c r="E9" s="47">
        <v>2.2999999999999998</v>
      </c>
    </row>
    <row r="10" spans="1:5" ht="14.4" x14ac:dyDescent="0.3">
      <c r="A10" t="s">
        <v>211</v>
      </c>
      <c r="B10" s="8" t="s">
        <v>156</v>
      </c>
      <c r="C10" s="46">
        <v>25</v>
      </c>
      <c r="D10" s="47">
        <v>2.125</v>
      </c>
      <c r="E10" s="47">
        <v>2.1749999999999998</v>
      </c>
    </row>
    <row r="11" spans="1:5" ht="14.4" x14ac:dyDescent="0.3">
      <c r="A11" t="s">
        <v>211</v>
      </c>
      <c r="B11" s="8" t="s">
        <v>159</v>
      </c>
      <c r="C11" s="46">
        <v>25</v>
      </c>
      <c r="D11" s="47">
        <v>3.5</v>
      </c>
      <c r="E11" s="47">
        <v>3.55</v>
      </c>
    </row>
    <row r="12" spans="1:5" ht="14.4" x14ac:dyDescent="0.3">
      <c r="A12" t="s">
        <v>211</v>
      </c>
      <c r="B12" s="8" t="s">
        <v>162</v>
      </c>
      <c r="C12" s="46">
        <v>25</v>
      </c>
      <c r="D12" s="47">
        <v>3.625</v>
      </c>
      <c r="E12" s="47">
        <v>3.6749999999999998</v>
      </c>
    </row>
    <row r="13" spans="1:5" ht="14.4" x14ac:dyDescent="0.3">
      <c r="A13" t="s">
        <v>211</v>
      </c>
      <c r="B13" s="8" t="s">
        <v>165</v>
      </c>
      <c r="C13" s="46">
        <v>25</v>
      </c>
      <c r="D13" s="47">
        <v>3.25</v>
      </c>
      <c r="E13" s="47">
        <v>3.3</v>
      </c>
    </row>
    <row r="14" spans="1:5" ht="14.4" x14ac:dyDescent="0.3">
      <c r="A14" t="s">
        <v>211</v>
      </c>
      <c r="B14" s="8" t="s">
        <v>168</v>
      </c>
      <c r="C14" s="46">
        <v>25</v>
      </c>
      <c r="D14" s="47">
        <v>3</v>
      </c>
      <c r="E14" s="47">
        <v>3.05</v>
      </c>
    </row>
    <row r="15" spans="1:5" ht="14.4" x14ac:dyDescent="0.3">
      <c r="A15" t="s">
        <v>211</v>
      </c>
      <c r="B15" s="8" t="s">
        <v>171</v>
      </c>
      <c r="C15" s="46">
        <v>25</v>
      </c>
      <c r="D15" s="47">
        <v>3.375</v>
      </c>
      <c r="E15" s="47">
        <v>3.4249999999999998</v>
      </c>
    </row>
    <row r="16" spans="1:5" ht="14.4" x14ac:dyDescent="0.3">
      <c r="A16" t="s">
        <v>211</v>
      </c>
      <c r="B16" s="8" t="s">
        <v>181</v>
      </c>
      <c r="C16" s="46">
        <v>25</v>
      </c>
      <c r="D16" s="47">
        <v>2.125</v>
      </c>
      <c r="E16" s="47">
        <v>2.1749999999999998</v>
      </c>
    </row>
    <row r="17" spans="1:5" ht="14.4" x14ac:dyDescent="0.3">
      <c r="A17" t="s">
        <v>211</v>
      </c>
      <c r="B17" s="8" t="s">
        <v>174</v>
      </c>
      <c r="C17" s="46">
        <v>25</v>
      </c>
      <c r="D17" s="47">
        <v>1.625</v>
      </c>
      <c r="E17" s="47">
        <v>1.675</v>
      </c>
    </row>
    <row r="18" spans="1:5" ht="14.4" x14ac:dyDescent="0.3">
      <c r="A18" t="s">
        <v>211</v>
      </c>
      <c r="B18" s="8" t="s">
        <v>177</v>
      </c>
      <c r="C18" s="46">
        <v>25</v>
      </c>
      <c r="D18" s="47">
        <v>2.625</v>
      </c>
      <c r="E18" s="47">
        <v>2.6749999999999998</v>
      </c>
    </row>
    <row r="19" spans="1:5" ht="14.4" x14ac:dyDescent="0.3">
      <c r="A19" t="s">
        <v>211</v>
      </c>
      <c r="B19" s="8" t="s">
        <v>180</v>
      </c>
      <c r="C19" s="46">
        <v>25</v>
      </c>
      <c r="D19" s="47">
        <v>2.75</v>
      </c>
      <c r="E19" s="47">
        <v>2.8</v>
      </c>
    </row>
    <row r="20" spans="1:5" ht="14.4" x14ac:dyDescent="0.3">
      <c r="A20" t="s">
        <v>211</v>
      </c>
      <c r="B20" s="8" t="s">
        <v>183</v>
      </c>
      <c r="C20" s="46">
        <v>25</v>
      </c>
      <c r="D20" s="47">
        <v>1.5</v>
      </c>
      <c r="E20" s="47">
        <v>1.55</v>
      </c>
    </row>
    <row r="21" spans="1:5" ht="14.4" x14ac:dyDescent="0.3">
      <c r="A21" t="s">
        <v>211</v>
      </c>
      <c r="B21" s="8" t="s">
        <v>185</v>
      </c>
      <c r="C21" s="46">
        <v>25</v>
      </c>
      <c r="D21" s="47">
        <v>3.5</v>
      </c>
      <c r="E21" s="47">
        <v>3.55</v>
      </c>
    </row>
    <row r="22" spans="1:5" ht="14.4" x14ac:dyDescent="0.3">
      <c r="A22" t="s">
        <v>211</v>
      </c>
      <c r="B22" s="8" t="s">
        <v>187</v>
      </c>
      <c r="C22" s="46">
        <v>25</v>
      </c>
      <c r="D22" s="47">
        <v>1.375</v>
      </c>
      <c r="E22" s="47">
        <v>1.425</v>
      </c>
    </row>
    <row r="23" spans="1:5" ht="14.4" x14ac:dyDescent="0.3">
      <c r="A23" t="s">
        <v>211</v>
      </c>
      <c r="B23" s="8" t="s">
        <v>189</v>
      </c>
      <c r="C23" s="46">
        <v>25</v>
      </c>
      <c r="D23" s="47">
        <v>1.25</v>
      </c>
      <c r="E23" s="47">
        <v>1.3</v>
      </c>
    </row>
    <row r="24" spans="1:5" ht="14.4" x14ac:dyDescent="0.3">
      <c r="A24" t="s">
        <v>211</v>
      </c>
      <c r="B24" s="8" t="s">
        <v>138</v>
      </c>
      <c r="C24" s="46">
        <v>33</v>
      </c>
      <c r="D24" s="47">
        <v>1.75</v>
      </c>
      <c r="E24">
        <v>1.93</v>
      </c>
    </row>
    <row r="25" spans="1:5" ht="14.4" x14ac:dyDescent="0.3">
      <c r="A25" t="s">
        <v>211</v>
      </c>
      <c r="B25" s="8" t="s">
        <v>141</v>
      </c>
      <c r="C25" s="46">
        <v>33</v>
      </c>
      <c r="D25" s="47">
        <v>3.5</v>
      </c>
      <c r="E25">
        <v>3.68</v>
      </c>
    </row>
    <row r="26" spans="1:5" ht="14.4" x14ac:dyDescent="0.3">
      <c r="A26" t="s">
        <v>211</v>
      </c>
      <c r="B26" s="8" t="s">
        <v>144</v>
      </c>
      <c r="C26" s="46">
        <v>33</v>
      </c>
      <c r="D26" s="47">
        <v>1.5</v>
      </c>
      <c r="E26">
        <v>1.68</v>
      </c>
    </row>
    <row r="27" spans="1:5" ht="14.4" x14ac:dyDescent="0.3">
      <c r="A27" t="s">
        <v>211</v>
      </c>
      <c r="B27" s="8" t="s">
        <v>147</v>
      </c>
      <c r="C27" s="46">
        <v>33</v>
      </c>
      <c r="D27" s="47">
        <v>3.25</v>
      </c>
      <c r="E27">
        <v>3.43</v>
      </c>
    </row>
    <row r="28" spans="1:5" ht="14.4" x14ac:dyDescent="0.3">
      <c r="A28" t="s">
        <v>211</v>
      </c>
      <c r="B28" s="8" t="s">
        <v>151</v>
      </c>
      <c r="C28" s="46">
        <v>33</v>
      </c>
      <c r="D28" s="47">
        <v>2.25</v>
      </c>
      <c r="E28">
        <v>2.4300000000000002</v>
      </c>
    </row>
    <row r="29" spans="1:5" ht="14.4" x14ac:dyDescent="0.3">
      <c r="A29" t="s">
        <v>211</v>
      </c>
      <c r="B29" s="8" t="s">
        <v>154</v>
      </c>
      <c r="C29" s="46">
        <v>33</v>
      </c>
      <c r="D29" s="47">
        <v>1.5</v>
      </c>
      <c r="E29">
        <v>1.68</v>
      </c>
    </row>
    <row r="30" spans="1:5" ht="14.4" x14ac:dyDescent="0.3">
      <c r="A30" t="s">
        <v>211</v>
      </c>
      <c r="B30" s="8" t="s">
        <v>157</v>
      </c>
      <c r="C30" s="46">
        <v>33</v>
      </c>
      <c r="D30" s="47">
        <v>3.25</v>
      </c>
      <c r="E30">
        <v>3.43</v>
      </c>
    </row>
    <row r="31" spans="1:5" x14ac:dyDescent="0.35">
      <c r="A31" t="s">
        <v>211</v>
      </c>
      <c r="B31" s="8" t="s">
        <v>160</v>
      </c>
      <c r="C31" s="46">
        <v>33</v>
      </c>
      <c r="D31" s="47">
        <v>3.25</v>
      </c>
      <c r="E31">
        <v>3.43</v>
      </c>
    </row>
    <row r="32" spans="1:5" x14ac:dyDescent="0.35">
      <c r="A32" t="s">
        <v>211</v>
      </c>
      <c r="B32" s="8" t="s">
        <v>163</v>
      </c>
      <c r="C32" s="46">
        <v>33</v>
      </c>
      <c r="D32" s="47">
        <v>4</v>
      </c>
      <c r="E32">
        <v>4.18</v>
      </c>
    </row>
    <row r="33" spans="1:7" x14ac:dyDescent="0.35">
      <c r="A33" t="s">
        <v>211</v>
      </c>
      <c r="B33" s="8" t="s">
        <v>166</v>
      </c>
      <c r="C33" s="46">
        <v>33</v>
      </c>
      <c r="D33" s="47">
        <v>2</v>
      </c>
      <c r="E33">
        <v>2.1800000000000002</v>
      </c>
    </row>
    <row r="34" spans="1:7" x14ac:dyDescent="0.35">
      <c r="A34" t="s">
        <v>211</v>
      </c>
      <c r="B34" s="8" t="s">
        <v>169</v>
      </c>
      <c r="C34" s="46">
        <v>33</v>
      </c>
      <c r="D34" s="47">
        <v>2.5</v>
      </c>
      <c r="E34">
        <v>2.68</v>
      </c>
    </row>
    <row r="35" spans="1:7" x14ac:dyDescent="0.35">
      <c r="A35" t="s">
        <v>211</v>
      </c>
      <c r="B35" s="8" t="s">
        <v>172</v>
      </c>
      <c r="C35" s="46">
        <v>33</v>
      </c>
      <c r="D35" s="47">
        <v>3.5</v>
      </c>
      <c r="E35">
        <v>3.68</v>
      </c>
    </row>
    <row r="36" spans="1:7" x14ac:dyDescent="0.35">
      <c r="A36" t="s">
        <v>211</v>
      </c>
      <c r="B36" s="8" t="s">
        <v>175</v>
      </c>
      <c r="C36" s="46">
        <v>33</v>
      </c>
      <c r="D36" s="47">
        <v>3</v>
      </c>
      <c r="E36">
        <v>3.18</v>
      </c>
    </row>
    <row r="37" spans="1:7" x14ac:dyDescent="0.35">
      <c r="A37" t="s">
        <v>211</v>
      </c>
      <c r="B37" s="8" t="s">
        <v>178</v>
      </c>
      <c r="C37" s="46">
        <v>33</v>
      </c>
      <c r="D37" s="47">
        <v>1.75</v>
      </c>
      <c r="E37">
        <v>1.93</v>
      </c>
    </row>
    <row r="38" spans="1:7" x14ac:dyDescent="0.35">
      <c r="A38" t="s">
        <v>211</v>
      </c>
      <c r="B38" s="8" t="s">
        <v>182</v>
      </c>
      <c r="C38" s="46">
        <v>33</v>
      </c>
      <c r="D38" s="47">
        <v>1</v>
      </c>
      <c r="E38">
        <v>1.18</v>
      </c>
    </row>
    <row r="39" spans="1:7" x14ac:dyDescent="0.35">
      <c r="A39" t="s">
        <v>211</v>
      </c>
      <c r="B39" s="8" t="s">
        <v>184</v>
      </c>
      <c r="C39" s="46">
        <v>33</v>
      </c>
      <c r="D39" s="47">
        <v>2</v>
      </c>
      <c r="E39">
        <v>2.1800000000000002</v>
      </c>
    </row>
    <row r="40" spans="1:7" x14ac:dyDescent="0.35">
      <c r="A40" t="s">
        <v>211</v>
      </c>
      <c r="B40" s="8" t="s">
        <v>186</v>
      </c>
      <c r="C40" s="46">
        <v>33</v>
      </c>
      <c r="D40" s="47">
        <v>3.75</v>
      </c>
      <c r="E40">
        <v>3.93</v>
      </c>
    </row>
    <row r="41" spans="1:7" x14ac:dyDescent="0.35">
      <c r="A41" t="s">
        <v>211</v>
      </c>
      <c r="B41" s="8" t="s">
        <v>188</v>
      </c>
      <c r="C41" s="46">
        <v>33</v>
      </c>
      <c r="D41" s="47">
        <v>2</v>
      </c>
      <c r="E41">
        <v>2.1800000000000002</v>
      </c>
    </row>
    <row r="42" spans="1:7" x14ac:dyDescent="0.35">
      <c r="A42" t="s">
        <v>211</v>
      </c>
      <c r="B42" s="8" t="s">
        <v>190</v>
      </c>
      <c r="C42" s="46">
        <v>33</v>
      </c>
      <c r="D42" s="47">
        <v>2.75</v>
      </c>
      <c r="E42">
        <v>2.93</v>
      </c>
    </row>
    <row r="43" spans="1:7" x14ac:dyDescent="0.35">
      <c r="A43" t="s">
        <v>211</v>
      </c>
      <c r="B43" s="8" t="s">
        <v>191</v>
      </c>
      <c r="C43" s="46">
        <v>33</v>
      </c>
      <c r="D43" s="47">
        <v>1.75</v>
      </c>
      <c r="E43">
        <v>1.93</v>
      </c>
    </row>
    <row r="44" spans="1:7" x14ac:dyDescent="0.35">
      <c r="A44" t="s">
        <v>211</v>
      </c>
      <c r="B44" s="8" t="s">
        <v>192</v>
      </c>
      <c r="C44" s="46">
        <v>33</v>
      </c>
      <c r="D44" s="47">
        <v>1.75</v>
      </c>
      <c r="E44">
        <v>1.93</v>
      </c>
    </row>
    <row r="45" spans="1:7" x14ac:dyDescent="0.35">
      <c r="A45" t="s">
        <v>211</v>
      </c>
      <c r="B45" s="8" t="s">
        <v>193</v>
      </c>
      <c r="C45" s="46">
        <v>33</v>
      </c>
      <c r="D45" s="47">
        <v>1.75</v>
      </c>
      <c r="E45">
        <v>1.93</v>
      </c>
    </row>
    <row r="46" spans="1:7" x14ac:dyDescent="0.35">
      <c r="A46" t="s">
        <v>211</v>
      </c>
      <c r="B46" s="8" t="s">
        <v>142</v>
      </c>
      <c r="C46" s="46">
        <v>45</v>
      </c>
      <c r="D46" s="47">
        <v>3.75</v>
      </c>
      <c r="E46">
        <v>3.93</v>
      </c>
      <c r="G46" s="8"/>
    </row>
    <row r="47" spans="1:7" x14ac:dyDescent="0.35">
      <c r="A47" t="s">
        <v>211</v>
      </c>
      <c r="B47" s="8" t="s">
        <v>145</v>
      </c>
      <c r="C47" s="46">
        <v>45</v>
      </c>
      <c r="D47" s="47">
        <v>3.5</v>
      </c>
      <c r="E47">
        <v>3.68</v>
      </c>
      <c r="G47" s="8"/>
    </row>
    <row r="48" spans="1:7" x14ac:dyDescent="0.35">
      <c r="A48" t="s">
        <v>211</v>
      </c>
      <c r="B48" s="8" t="s">
        <v>148</v>
      </c>
      <c r="C48" s="46">
        <v>45</v>
      </c>
      <c r="D48" s="47">
        <v>2.25</v>
      </c>
      <c r="E48">
        <v>2.4300000000000002</v>
      </c>
      <c r="G48" s="8"/>
    </row>
    <row r="49" spans="1:7" x14ac:dyDescent="0.35">
      <c r="A49" t="s">
        <v>211</v>
      </c>
      <c r="B49" s="8" t="s">
        <v>152</v>
      </c>
      <c r="C49" s="46">
        <v>45</v>
      </c>
      <c r="D49" s="47">
        <v>3.5</v>
      </c>
      <c r="E49">
        <v>3.68</v>
      </c>
      <c r="G49" s="8"/>
    </row>
    <row r="50" spans="1:7" x14ac:dyDescent="0.35">
      <c r="A50" t="s">
        <v>211</v>
      </c>
      <c r="B50" s="8" t="s">
        <v>155</v>
      </c>
      <c r="C50" s="46">
        <v>45</v>
      </c>
      <c r="D50" s="47">
        <v>3.5</v>
      </c>
      <c r="E50">
        <v>3.68</v>
      </c>
      <c r="G50" s="8"/>
    </row>
    <row r="51" spans="1:7" x14ac:dyDescent="0.35">
      <c r="A51" t="s">
        <v>211</v>
      </c>
      <c r="B51" s="8" t="s">
        <v>158</v>
      </c>
      <c r="C51" s="46">
        <v>45</v>
      </c>
      <c r="D51" s="47">
        <v>3.25</v>
      </c>
      <c r="E51">
        <v>3.43</v>
      </c>
    </row>
    <row r="52" spans="1:7" x14ac:dyDescent="0.35">
      <c r="A52" t="s">
        <v>211</v>
      </c>
      <c r="B52" s="8" t="s">
        <v>161</v>
      </c>
      <c r="C52" s="46">
        <v>45</v>
      </c>
      <c r="D52" s="47">
        <v>1.5</v>
      </c>
      <c r="E52">
        <v>1.68</v>
      </c>
      <c r="G52" s="8"/>
    </row>
    <row r="53" spans="1:7" x14ac:dyDescent="0.35">
      <c r="A53" t="s">
        <v>211</v>
      </c>
      <c r="B53" s="8" t="s">
        <v>164</v>
      </c>
      <c r="C53" s="46">
        <v>45</v>
      </c>
      <c r="D53" s="47">
        <v>2</v>
      </c>
      <c r="E53">
        <v>2.1800000000000002</v>
      </c>
      <c r="G53" s="8"/>
    </row>
    <row r="54" spans="1:7" x14ac:dyDescent="0.35">
      <c r="A54" t="s">
        <v>211</v>
      </c>
      <c r="B54" s="8" t="s">
        <v>167</v>
      </c>
      <c r="C54" s="46">
        <v>45</v>
      </c>
      <c r="D54" s="47">
        <v>2.5</v>
      </c>
      <c r="E54">
        <v>2.68</v>
      </c>
      <c r="G54" s="8"/>
    </row>
    <row r="55" spans="1:7" x14ac:dyDescent="0.35">
      <c r="A55" t="s">
        <v>211</v>
      </c>
      <c r="B55" s="8" t="s">
        <v>170</v>
      </c>
      <c r="C55" s="46">
        <v>45</v>
      </c>
      <c r="D55" s="47">
        <v>2</v>
      </c>
      <c r="E55">
        <v>2.1800000000000002</v>
      </c>
      <c r="G55" s="8"/>
    </row>
    <row r="56" spans="1:7" x14ac:dyDescent="0.35">
      <c r="A56" t="s">
        <v>211</v>
      </c>
      <c r="B56" s="8" t="s">
        <v>173</v>
      </c>
      <c r="C56" s="46">
        <v>45</v>
      </c>
      <c r="D56" s="47">
        <v>2</v>
      </c>
      <c r="E56">
        <v>2.1800000000000002</v>
      </c>
      <c r="G56" s="8"/>
    </row>
    <row r="57" spans="1:7" x14ac:dyDescent="0.35">
      <c r="A57" t="s">
        <v>211</v>
      </c>
      <c r="B57" s="8" t="s">
        <v>176</v>
      </c>
      <c r="C57" s="46">
        <v>45</v>
      </c>
      <c r="D57" s="47">
        <v>2</v>
      </c>
      <c r="E57">
        <v>2.1800000000000002</v>
      </c>
      <c r="G57" s="8"/>
    </row>
    <row r="58" spans="1:7" x14ac:dyDescent="0.35">
      <c r="A58" t="s">
        <v>211</v>
      </c>
      <c r="B58" s="8" t="s">
        <v>179</v>
      </c>
      <c r="C58" s="46">
        <v>45</v>
      </c>
      <c r="D58" s="47">
        <v>2</v>
      </c>
      <c r="E58">
        <v>2.1800000000000002</v>
      </c>
      <c r="G58" s="8"/>
    </row>
    <row r="59" spans="1:7" x14ac:dyDescent="0.35">
      <c r="A59" t="s">
        <v>212</v>
      </c>
      <c r="B59" s="8" t="s">
        <v>76</v>
      </c>
      <c r="C59" s="46">
        <v>25</v>
      </c>
      <c r="D59" s="47">
        <v>3.75</v>
      </c>
      <c r="E59" s="47">
        <v>2.5700000000000003</v>
      </c>
      <c r="G59" s="8"/>
    </row>
    <row r="60" spans="1:7" x14ac:dyDescent="0.35">
      <c r="A60" t="s">
        <v>212</v>
      </c>
      <c r="B60" s="8" t="s">
        <v>79</v>
      </c>
      <c r="C60" s="46">
        <v>25</v>
      </c>
      <c r="D60" s="47">
        <v>3.125</v>
      </c>
      <c r="E60" s="47">
        <v>1.9450000000000001</v>
      </c>
      <c r="G60" s="8"/>
    </row>
    <row r="61" spans="1:7" x14ac:dyDescent="0.35">
      <c r="A61" t="s">
        <v>212</v>
      </c>
      <c r="B61" s="8" t="s">
        <v>82</v>
      </c>
      <c r="C61" s="46">
        <v>25</v>
      </c>
      <c r="D61" s="47">
        <v>3.5</v>
      </c>
      <c r="E61" s="47">
        <v>2.3200000000000003</v>
      </c>
      <c r="G61" s="8"/>
    </row>
    <row r="62" spans="1:7" x14ac:dyDescent="0.35">
      <c r="A62" t="s">
        <v>212</v>
      </c>
      <c r="B62" s="8" t="s">
        <v>85</v>
      </c>
      <c r="C62" s="46">
        <v>25</v>
      </c>
      <c r="D62" s="47">
        <v>3.125</v>
      </c>
      <c r="E62" s="47">
        <v>1.9450000000000001</v>
      </c>
      <c r="G62" s="8"/>
    </row>
    <row r="63" spans="1:7" x14ac:dyDescent="0.35">
      <c r="A63" t="s">
        <v>212</v>
      </c>
      <c r="B63" s="8" t="s">
        <v>88</v>
      </c>
      <c r="C63" s="46">
        <v>25</v>
      </c>
      <c r="D63" s="47">
        <v>2</v>
      </c>
      <c r="E63" s="47">
        <v>0.82000000000000006</v>
      </c>
      <c r="G63" s="8"/>
    </row>
    <row r="64" spans="1:7" x14ac:dyDescent="0.35">
      <c r="A64" t="s">
        <v>212</v>
      </c>
      <c r="B64" s="8" t="s">
        <v>91</v>
      </c>
      <c r="C64" s="46">
        <v>25</v>
      </c>
      <c r="D64" s="47">
        <v>2.875</v>
      </c>
      <c r="E64" s="47">
        <v>1.6950000000000001</v>
      </c>
      <c r="G64" s="8"/>
    </row>
    <row r="65" spans="1:7" x14ac:dyDescent="0.35">
      <c r="A65" t="s">
        <v>212</v>
      </c>
      <c r="B65" s="8" t="s">
        <v>94</v>
      </c>
      <c r="C65" s="46">
        <v>25</v>
      </c>
      <c r="D65" s="47">
        <v>2.5</v>
      </c>
      <c r="E65" s="47">
        <v>1.32</v>
      </c>
      <c r="G65" s="8"/>
    </row>
    <row r="66" spans="1:7" x14ac:dyDescent="0.35">
      <c r="A66" t="s">
        <v>212</v>
      </c>
      <c r="B66" s="8" t="s">
        <v>97</v>
      </c>
      <c r="C66" s="46">
        <v>25</v>
      </c>
      <c r="D66" s="47">
        <v>2.5</v>
      </c>
      <c r="E66" s="47">
        <v>1.32</v>
      </c>
      <c r="G66" s="8"/>
    </row>
    <row r="67" spans="1:7" x14ac:dyDescent="0.35">
      <c r="A67" t="s">
        <v>212</v>
      </c>
      <c r="B67" s="8" t="s">
        <v>100</v>
      </c>
      <c r="C67" s="46">
        <v>25</v>
      </c>
      <c r="D67" s="47">
        <v>2.875</v>
      </c>
      <c r="E67" s="47">
        <v>1.6950000000000001</v>
      </c>
      <c r="G67" s="8"/>
    </row>
    <row r="68" spans="1:7" x14ac:dyDescent="0.35">
      <c r="A68" t="s">
        <v>212</v>
      </c>
      <c r="B68" s="8" t="s">
        <v>103</v>
      </c>
      <c r="C68" s="46">
        <v>25</v>
      </c>
      <c r="D68" s="47">
        <v>1.5</v>
      </c>
      <c r="E68" s="47">
        <v>0.32000000000000006</v>
      </c>
      <c r="G68" s="8"/>
    </row>
    <row r="69" spans="1:7" x14ac:dyDescent="0.35">
      <c r="A69" t="s">
        <v>212</v>
      </c>
      <c r="B69" s="8" t="s">
        <v>106</v>
      </c>
      <c r="C69" s="46">
        <v>25</v>
      </c>
      <c r="D69" s="47">
        <v>3</v>
      </c>
      <c r="E69" s="47">
        <v>1.82</v>
      </c>
      <c r="G69" s="8"/>
    </row>
    <row r="70" spans="1:7" x14ac:dyDescent="0.35">
      <c r="A70" t="s">
        <v>212</v>
      </c>
      <c r="B70" s="8" t="s">
        <v>109</v>
      </c>
      <c r="C70" s="46">
        <v>25</v>
      </c>
      <c r="D70" s="47">
        <v>2.625</v>
      </c>
      <c r="E70" s="47">
        <v>1.4450000000000001</v>
      </c>
      <c r="G70" s="8"/>
    </row>
    <row r="71" spans="1:7" x14ac:dyDescent="0.35">
      <c r="A71" t="s">
        <v>212</v>
      </c>
      <c r="B71" s="8" t="s">
        <v>112</v>
      </c>
      <c r="C71" s="46">
        <v>25</v>
      </c>
      <c r="D71" s="47">
        <v>1.5</v>
      </c>
      <c r="E71" s="47">
        <v>0.32000000000000006</v>
      </c>
      <c r="G71" s="8"/>
    </row>
    <row r="72" spans="1:7" x14ac:dyDescent="0.35">
      <c r="A72" t="s">
        <v>212</v>
      </c>
      <c r="B72" s="8" t="s">
        <v>115</v>
      </c>
      <c r="C72" s="46">
        <v>25</v>
      </c>
      <c r="D72" s="47">
        <v>2.625</v>
      </c>
      <c r="E72" s="47">
        <v>1.4450000000000001</v>
      </c>
      <c r="G72" s="8"/>
    </row>
    <row r="73" spans="1:7" x14ac:dyDescent="0.35">
      <c r="A73" t="s">
        <v>212</v>
      </c>
      <c r="B73" s="8" t="s">
        <v>118</v>
      </c>
      <c r="C73" s="46">
        <v>25</v>
      </c>
      <c r="D73" s="47">
        <v>1.125</v>
      </c>
      <c r="E73" s="47">
        <v>-5.4999999999999938E-2</v>
      </c>
      <c r="G73" s="8"/>
    </row>
    <row r="74" spans="1:7" x14ac:dyDescent="0.35">
      <c r="A74" t="s">
        <v>212</v>
      </c>
      <c r="B74" s="8" t="s">
        <v>120</v>
      </c>
      <c r="C74" s="46">
        <v>25</v>
      </c>
      <c r="D74" s="47">
        <v>2.625</v>
      </c>
      <c r="E74" s="47">
        <v>1.4450000000000001</v>
      </c>
      <c r="G74" s="8"/>
    </row>
    <row r="75" spans="1:7" x14ac:dyDescent="0.35">
      <c r="A75" t="s">
        <v>212</v>
      </c>
      <c r="B75" s="8" t="s">
        <v>122</v>
      </c>
      <c r="C75" s="46">
        <v>25</v>
      </c>
      <c r="D75" s="47">
        <v>3.375</v>
      </c>
      <c r="E75" s="47">
        <v>2.1950000000000003</v>
      </c>
      <c r="G75" s="8"/>
    </row>
    <row r="76" spans="1:7" x14ac:dyDescent="0.35">
      <c r="A76" t="s">
        <v>212</v>
      </c>
      <c r="B76" s="8" t="s">
        <v>124</v>
      </c>
      <c r="C76" s="46">
        <v>25</v>
      </c>
      <c r="D76" s="47">
        <v>2.75</v>
      </c>
      <c r="E76" s="47">
        <v>1.57</v>
      </c>
      <c r="G76" s="8"/>
    </row>
    <row r="77" spans="1:7" x14ac:dyDescent="0.35">
      <c r="A77" t="s">
        <v>212</v>
      </c>
      <c r="B77" s="8" t="s">
        <v>126</v>
      </c>
      <c r="C77" s="46">
        <v>25</v>
      </c>
      <c r="D77" s="47">
        <v>3.125</v>
      </c>
      <c r="E77" s="47">
        <v>1.9450000000000001</v>
      </c>
      <c r="G77" s="8"/>
    </row>
    <row r="78" spans="1:7" x14ac:dyDescent="0.35">
      <c r="A78" t="s">
        <v>212</v>
      </c>
      <c r="B78" s="8" t="s">
        <v>128</v>
      </c>
      <c r="C78" s="46">
        <v>25</v>
      </c>
      <c r="D78" s="47">
        <v>1.625</v>
      </c>
      <c r="E78" s="47">
        <v>0.44500000000000006</v>
      </c>
      <c r="G78" s="8"/>
    </row>
    <row r="79" spans="1:7" x14ac:dyDescent="0.35">
      <c r="A79" t="s">
        <v>212</v>
      </c>
      <c r="B79" s="8" t="s">
        <v>130</v>
      </c>
      <c r="C79" s="46">
        <v>25</v>
      </c>
      <c r="D79" s="47">
        <v>2.5</v>
      </c>
      <c r="E79" s="47">
        <v>1.32</v>
      </c>
      <c r="G79" s="8"/>
    </row>
    <row r="80" spans="1:7" x14ac:dyDescent="0.35">
      <c r="A80" t="s">
        <v>212</v>
      </c>
      <c r="B80" s="8" t="s">
        <v>132</v>
      </c>
      <c r="C80" s="46">
        <v>25</v>
      </c>
      <c r="D80" s="47">
        <v>3.5</v>
      </c>
      <c r="E80" s="47">
        <v>2.3200000000000003</v>
      </c>
      <c r="G80" s="8"/>
    </row>
    <row r="81" spans="1:7" x14ac:dyDescent="0.35">
      <c r="A81" t="s">
        <v>212</v>
      </c>
      <c r="B81" s="8" t="s">
        <v>77</v>
      </c>
      <c r="C81" s="46">
        <v>33</v>
      </c>
      <c r="D81" s="47">
        <v>2.75</v>
      </c>
      <c r="E81">
        <v>1.85</v>
      </c>
      <c r="G81" s="8"/>
    </row>
    <row r="82" spans="1:7" x14ac:dyDescent="0.35">
      <c r="A82" t="s">
        <v>212</v>
      </c>
      <c r="B82" s="8" t="s">
        <v>80</v>
      </c>
      <c r="C82" s="46">
        <v>33</v>
      </c>
      <c r="D82" s="47">
        <v>3.5</v>
      </c>
      <c r="E82">
        <v>2.6</v>
      </c>
    </row>
    <row r="83" spans="1:7" x14ac:dyDescent="0.35">
      <c r="A83" t="s">
        <v>212</v>
      </c>
      <c r="B83" s="8" t="s">
        <v>83</v>
      </c>
      <c r="C83" s="46">
        <v>33</v>
      </c>
      <c r="D83" s="47">
        <v>3.75</v>
      </c>
      <c r="E83">
        <v>2.85</v>
      </c>
    </row>
    <row r="84" spans="1:7" x14ac:dyDescent="0.35">
      <c r="A84" t="s">
        <v>212</v>
      </c>
      <c r="B84" s="8" t="s">
        <v>86</v>
      </c>
      <c r="C84" s="46">
        <v>33</v>
      </c>
      <c r="D84" s="47">
        <v>2.5</v>
      </c>
      <c r="E84">
        <v>1.6</v>
      </c>
    </row>
    <row r="85" spans="1:7" x14ac:dyDescent="0.35">
      <c r="A85" t="s">
        <v>212</v>
      </c>
      <c r="B85" s="8" t="s">
        <v>89</v>
      </c>
      <c r="C85" s="46">
        <v>33</v>
      </c>
      <c r="D85" s="47">
        <v>2.5</v>
      </c>
      <c r="E85">
        <v>1.6</v>
      </c>
    </row>
    <row r="86" spans="1:7" x14ac:dyDescent="0.35">
      <c r="A86" t="s">
        <v>212</v>
      </c>
      <c r="B86" s="8" t="s">
        <v>92</v>
      </c>
      <c r="C86" s="46">
        <v>33</v>
      </c>
      <c r="D86" s="47">
        <v>1.25</v>
      </c>
      <c r="E86">
        <v>0.35</v>
      </c>
    </row>
    <row r="87" spans="1:7" x14ac:dyDescent="0.35">
      <c r="A87" t="s">
        <v>212</v>
      </c>
      <c r="B87" s="8" t="s">
        <v>95</v>
      </c>
      <c r="C87" s="46">
        <v>33</v>
      </c>
      <c r="D87" s="47">
        <v>4</v>
      </c>
      <c r="E87">
        <v>3.1</v>
      </c>
    </row>
    <row r="88" spans="1:7" x14ac:dyDescent="0.35">
      <c r="A88" t="s">
        <v>212</v>
      </c>
      <c r="B88" s="8" t="s">
        <v>98</v>
      </c>
      <c r="C88" s="46">
        <v>33</v>
      </c>
      <c r="D88" s="47">
        <v>1.5</v>
      </c>
      <c r="E88">
        <v>0.6</v>
      </c>
    </row>
    <row r="89" spans="1:7" x14ac:dyDescent="0.35">
      <c r="A89" t="s">
        <v>212</v>
      </c>
      <c r="B89" s="8" t="s">
        <v>101</v>
      </c>
      <c r="C89" s="46">
        <v>33</v>
      </c>
      <c r="D89" s="47">
        <v>2.25</v>
      </c>
      <c r="E89">
        <v>1.35</v>
      </c>
    </row>
    <row r="90" spans="1:7" x14ac:dyDescent="0.35">
      <c r="A90" t="s">
        <v>212</v>
      </c>
      <c r="B90" s="8" t="s">
        <v>104</v>
      </c>
      <c r="C90" s="46">
        <v>33</v>
      </c>
      <c r="D90" s="47">
        <v>3.5</v>
      </c>
      <c r="E90">
        <v>2.6</v>
      </c>
    </row>
    <row r="91" spans="1:7" x14ac:dyDescent="0.35">
      <c r="A91" t="s">
        <v>212</v>
      </c>
      <c r="B91" s="8" t="s">
        <v>107</v>
      </c>
      <c r="C91" s="46">
        <v>33</v>
      </c>
      <c r="D91" s="47">
        <v>2.25</v>
      </c>
      <c r="E91">
        <v>1.35</v>
      </c>
    </row>
    <row r="92" spans="1:7" x14ac:dyDescent="0.35">
      <c r="A92" t="s">
        <v>212</v>
      </c>
      <c r="B92" s="8" t="s">
        <v>110</v>
      </c>
      <c r="C92" s="46">
        <v>33</v>
      </c>
      <c r="D92" s="47">
        <v>3.75</v>
      </c>
      <c r="E92">
        <v>2.85</v>
      </c>
    </row>
    <row r="93" spans="1:7" x14ac:dyDescent="0.35">
      <c r="A93" t="s">
        <v>212</v>
      </c>
      <c r="B93" s="8" t="s">
        <v>113</v>
      </c>
      <c r="C93" s="46">
        <v>33</v>
      </c>
      <c r="D93" s="47">
        <v>2.25</v>
      </c>
      <c r="E93">
        <v>1.35</v>
      </c>
    </row>
    <row r="94" spans="1:7" x14ac:dyDescent="0.35">
      <c r="A94" t="s">
        <v>212</v>
      </c>
      <c r="B94" s="8" t="s">
        <v>116</v>
      </c>
      <c r="C94" s="46">
        <v>33</v>
      </c>
      <c r="D94" s="47">
        <v>3.25</v>
      </c>
      <c r="E94">
        <v>2.35</v>
      </c>
    </row>
    <row r="95" spans="1:7" x14ac:dyDescent="0.35">
      <c r="A95" t="s">
        <v>212</v>
      </c>
      <c r="B95" s="8" t="s">
        <v>119</v>
      </c>
      <c r="C95" s="46">
        <v>33</v>
      </c>
      <c r="D95" s="47">
        <v>2.25</v>
      </c>
      <c r="E95">
        <v>1.35</v>
      </c>
    </row>
    <row r="96" spans="1:7" x14ac:dyDescent="0.35">
      <c r="A96" t="s">
        <v>212</v>
      </c>
      <c r="B96" s="8" t="s">
        <v>121</v>
      </c>
      <c r="C96" s="46">
        <v>33</v>
      </c>
      <c r="D96" s="47">
        <v>2.75</v>
      </c>
      <c r="E96">
        <v>1.85</v>
      </c>
    </row>
    <row r="97" spans="1:5" x14ac:dyDescent="0.35">
      <c r="A97" t="s">
        <v>212</v>
      </c>
      <c r="B97" s="8" t="s">
        <v>123</v>
      </c>
      <c r="C97" s="46">
        <v>33</v>
      </c>
      <c r="D97" s="47">
        <v>1.25</v>
      </c>
      <c r="E97">
        <v>0.35</v>
      </c>
    </row>
    <row r="98" spans="1:5" x14ac:dyDescent="0.35">
      <c r="A98" t="s">
        <v>212</v>
      </c>
      <c r="B98" s="8" t="s">
        <v>125</v>
      </c>
      <c r="C98" s="46">
        <v>33</v>
      </c>
      <c r="D98" s="47">
        <v>2.5</v>
      </c>
      <c r="E98">
        <v>1.6</v>
      </c>
    </row>
    <row r="99" spans="1:5" x14ac:dyDescent="0.35">
      <c r="A99" t="s">
        <v>212</v>
      </c>
      <c r="B99" s="8" t="s">
        <v>127</v>
      </c>
      <c r="C99" s="46">
        <v>33</v>
      </c>
      <c r="D99" s="47">
        <v>3</v>
      </c>
      <c r="E99">
        <v>2.1</v>
      </c>
    </row>
    <row r="100" spans="1:5" x14ac:dyDescent="0.35">
      <c r="A100" t="s">
        <v>212</v>
      </c>
      <c r="B100" s="8" t="s">
        <v>129</v>
      </c>
      <c r="C100" s="46">
        <v>33</v>
      </c>
      <c r="D100" s="47">
        <v>2.5</v>
      </c>
      <c r="E100">
        <v>1.6</v>
      </c>
    </row>
    <row r="101" spans="1:5" x14ac:dyDescent="0.35">
      <c r="A101" t="s">
        <v>212</v>
      </c>
      <c r="B101" s="8" t="s">
        <v>131</v>
      </c>
      <c r="C101" s="46">
        <v>33</v>
      </c>
      <c r="D101" s="47">
        <v>1.25</v>
      </c>
      <c r="E101">
        <v>0.35</v>
      </c>
    </row>
    <row r="102" spans="1:5" x14ac:dyDescent="0.35">
      <c r="A102" t="s">
        <v>212</v>
      </c>
      <c r="B102" s="8" t="s">
        <v>133</v>
      </c>
      <c r="C102" s="46">
        <v>33</v>
      </c>
      <c r="D102" s="47">
        <v>3</v>
      </c>
      <c r="E102">
        <v>2.1</v>
      </c>
    </row>
    <row r="103" spans="1:5" x14ac:dyDescent="0.35">
      <c r="A103" t="s">
        <v>212</v>
      </c>
      <c r="B103" s="8" t="s">
        <v>134</v>
      </c>
      <c r="C103" s="46">
        <v>33</v>
      </c>
      <c r="D103" s="47">
        <v>3.25</v>
      </c>
      <c r="E103">
        <v>2.35</v>
      </c>
    </row>
    <row r="104" spans="1:5" x14ac:dyDescent="0.35">
      <c r="A104" t="s">
        <v>212</v>
      </c>
      <c r="B104" s="8" t="s">
        <v>78</v>
      </c>
      <c r="C104" s="46">
        <v>45</v>
      </c>
      <c r="D104" s="47">
        <v>2.25</v>
      </c>
      <c r="E104" s="47">
        <v>1.98</v>
      </c>
    </row>
    <row r="105" spans="1:5" x14ac:dyDescent="0.35">
      <c r="A105" t="s">
        <v>212</v>
      </c>
      <c r="B105" s="8" t="s">
        <v>81</v>
      </c>
      <c r="C105" s="46">
        <v>45</v>
      </c>
      <c r="D105" s="47">
        <v>2.75</v>
      </c>
      <c r="E105" s="47">
        <v>2.48</v>
      </c>
    </row>
    <row r="106" spans="1:5" x14ac:dyDescent="0.35">
      <c r="A106" t="s">
        <v>212</v>
      </c>
      <c r="B106" s="8" t="s">
        <v>84</v>
      </c>
      <c r="C106" s="46">
        <v>45</v>
      </c>
      <c r="D106" s="47">
        <v>3.75</v>
      </c>
      <c r="E106" s="47">
        <v>3.48</v>
      </c>
    </row>
    <row r="107" spans="1:5" x14ac:dyDescent="0.35">
      <c r="A107" t="s">
        <v>212</v>
      </c>
      <c r="B107" s="8" t="s">
        <v>87</v>
      </c>
      <c r="C107" s="46">
        <v>45</v>
      </c>
      <c r="D107" s="47">
        <v>1.75</v>
      </c>
      <c r="E107" s="47">
        <v>1.48</v>
      </c>
    </row>
    <row r="108" spans="1:5" x14ac:dyDescent="0.35">
      <c r="A108" t="s">
        <v>212</v>
      </c>
      <c r="B108" s="8" t="s">
        <v>90</v>
      </c>
      <c r="C108" s="46">
        <v>45</v>
      </c>
      <c r="D108" s="47">
        <v>2</v>
      </c>
      <c r="E108" s="47">
        <v>1.73</v>
      </c>
    </row>
    <row r="109" spans="1:5" x14ac:dyDescent="0.35">
      <c r="A109" t="s">
        <v>212</v>
      </c>
      <c r="B109" s="8" t="s">
        <v>93</v>
      </c>
      <c r="C109" s="46">
        <v>45</v>
      </c>
      <c r="D109" s="47">
        <v>1.25</v>
      </c>
      <c r="E109" s="47">
        <v>0.98</v>
      </c>
    </row>
    <row r="110" spans="1:5" x14ac:dyDescent="0.35">
      <c r="A110" t="s">
        <v>212</v>
      </c>
      <c r="B110" s="8" t="s">
        <v>96</v>
      </c>
      <c r="C110" s="46">
        <v>45</v>
      </c>
      <c r="D110" s="47">
        <v>2</v>
      </c>
      <c r="E110" s="47">
        <v>1.73</v>
      </c>
    </row>
    <row r="111" spans="1:5" x14ac:dyDescent="0.35">
      <c r="A111" t="s">
        <v>212</v>
      </c>
      <c r="B111" s="8" t="s">
        <v>99</v>
      </c>
      <c r="C111" s="46">
        <v>45</v>
      </c>
      <c r="D111" s="47">
        <v>3.5</v>
      </c>
      <c r="E111" s="47">
        <v>3.23</v>
      </c>
    </row>
    <row r="112" spans="1:5" x14ac:dyDescent="0.35">
      <c r="A112" t="s">
        <v>212</v>
      </c>
      <c r="B112" s="8" t="s">
        <v>102</v>
      </c>
      <c r="C112" s="46">
        <v>45</v>
      </c>
      <c r="D112" s="47">
        <v>3.25</v>
      </c>
      <c r="E112" s="47">
        <v>2.98</v>
      </c>
    </row>
    <row r="113" spans="1:5" x14ac:dyDescent="0.35">
      <c r="A113" t="s">
        <v>212</v>
      </c>
      <c r="B113" s="8" t="s">
        <v>105</v>
      </c>
      <c r="C113" s="46">
        <v>45</v>
      </c>
      <c r="D113" s="47">
        <v>1.75</v>
      </c>
      <c r="E113" s="47">
        <v>3.23</v>
      </c>
    </row>
    <row r="114" spans="1:5" x14ac:dyDescent="0.35">
      <c r="A114" t="s">
        <v>212</v>
      </c>
      <c r="B114" s="8" t="s">
        <v>108</v>
      </c>
      <c r="C114" s="46">
        <v>45</v>
      </c>
      <c r="D114" s="47">
        <v>2</v>
      </c>
      <c r="E114" s="47">
        <v>1.73</v>
      </c>
    </row>
    <row r="115" spans="1:5" x14ac:dyDescent="0.35">
      <c r="A115" t="s">
        <v>212</v>
      </c>
      <c r="B115" s="8" t="s">
        <v>111</v>
      </c>
      <c r="C115" s="46">
        <v>45</v>
      </c>
      <c r="D115" s="47">
        <v>2</v>
      </c>
      <c r="E115" s="47">
        <v>1.73</v>
      </c>
    </row>
    <row r="116" spans="1:5" x14ac:dyDescent="0.35">
      <c r="A116" t="s">
        <v>212</v>
      </c>
      <c r="B116" s="8" t="s">
        <v>114</v>
      </c>
      <c r="C116" s="46">
        <v>45</v>
      </c>
      <c r="D116" s="47">
        <v>2.5</v>
      </c>
      <c r="E116" s="47">
        <v>2.23</v>
      </c>
    </row>
    <row r="117" spans="1:5" x14ac:dyDescent="0.35">
      <c r="A117" t="s">
        <v>212</v>
      </c>
      <c r="B117" s="8" t="s">
        <v>117</v>
      </c>
      <c r="C117" s="46">
        <v>45</v>
      </c>
      <c r="D117" s="47">
        <v>2.5</v>
      </c>
      <c r="E117" s="47">
        <v>2.23</v>
      </c>
    </row>
    <row r="118" spans="1:5" x14ac:dyDescent="0.35">
      <c r="A118" t="s">
        <v>213</v>
      </c>
      <c r="B118" s="8" t="s">
        <v>15</v>
      </c>
      <c r="C118" s="46">
        <v>25</v>
      </c>
      <c r="D118" s="47">
        <v>3.5</v>
      </c>
      <c r="E118" s="47">
        <v>1.67</v>
      </c>
    </row>
    <row r="119" spans="1:5" x14ac:dyDescent="0.35">
      <c r="A119" t="s">
        <v>213</v>
      </c>
      <c r="B119" s="8" t="s">
        <v>18</v>
      </c>
      <c r="C119" s="46">
        <v>25</v>
      </c>
      <c r="D119" s="47">
        <v>1.75</v>
      </c>
      <c r="E119" s="47">
        <v>-8.0000000000000071E-2</v>
      </c>
    </row>
    <row r="120" spans="1:5" x14ac:dyDescent="0.35">
      <c r="A120" t="s">
        <v>213</v>
      </c>
      <c r="B120" s="8" t="s">
        <v>21</v>
      </c>
      <c r="C120" s="46">
        <v>25</v>
      </c>
      <c r="D120" s="47">
        <v>2</v>
      </c>
      <c r="E120" s="47">
        <v>0.16999999999999993</v>
      </c>
    </row>
    <row r="121" spans="1:5" x14ac:dyDescent="0.35">
      <c r="A121" t="s">
        <v>213</v>
      </c>
      <c r="B121" s="8" t="s">
        <v>24</v>
      </c>
      <c r="C121" s="46">
        <v>25</v>
      </c>
      <c r="D121" s="47">
        <v>2.875</v>
      </c>
      <c r="E121" s="47">
        <v>1.0449999999999999</v>
      </c>
    </row>
    <row r="122" spans="1:5" x14ac:dyDescent="0.35">
      <c r="A122" t="s">
        <v>213</v>
      </c>
      <c r="B122" s="8" t="s">
        <v>27</v>
      </c>
      <c r="C122" s="46">
        <v>25</v>
      </c>
      <c r="D122" s="47">
        <v>1</v>
      </c>
      <c r="E122" s="47">
        <v>-0.83000000000000007</v>
      </c>
    </row>
    <row r="123" spans="1:5" x14ac:dyDescent="0.35">
      <c r="A123" t="s">
        <v>213</v>
      </c>
      <c r="B123" s="8" t="s">
        <v>30</v>
      </c>
      <c r="C123" s="46">
        <v>25</v>
      </c>
      <c r="D123" s="47">
        <v>1.25</v>
      </c>
      <c r="E123" s="47">
        <v>-0.58000000000000007</v>
      </c>
    </row>
    <row r="124" spans="1:5" x14ac:dyDescent="0.35">
      <c r="A124" t="s">
        <v>213</v>
      </c>
      <c r="B124" s="8" t="s">
        <v>33</v>
      </c>
      <c r="C124" s="46">
        <v>25</v>
      </c>
      <c r="D124" s="47">
        <v>2.5</v>
      </c>
      <c r="E124" s="47">
        <v>0.66999999999999993</v>
      </c>
    </row>
    <row r="125" spans="1:5" x14ac:dyDescent="0.35">
      <c r="A125" t="s">
        <v>213</v>
      </c>
      <c r="B125" s="8" t="s">
        <v>36</v>
      </c>
      <c r="C125" s="46">
        <v>25</v>
      </c>
      <c r="D125" s="47">
        <v>3.25</v>
      </c>
      <c r="E125" s="47">
        <v>1.42</v>
      </c>
    </row>
    <row r="126" spans="1:5" x14ac:dyDescent="0.35">
      <c r="A126" t="s">
        <v>213</v>
      </c>
      <c r="B126" s="8" t="s">
        <v>39</v>
      </c>
      <c r="C126" s="46">
        <v>25</v>
      </c>
      <c r="D126" s="47">
        <v>2</v>
      </c>
      <c r="E126" s="47">
        <v>0.16999999999999993</v>
      </c>
    </row>
    <row r="127" spans="1:5" x14ac:dyDescent="0.35">
      <c r="A127" t="s">
        <v>213</v>
      </c>
      <c r="B127" s="8" t="s">
        <v>42</v>
      </c>
      <c r="C127" s="46">
        <v>25</v>
      </c>
      <c r="D127" s="47">
        <v>3.125</v>
      </c>
      <c r="E127" s="47">
        <v>1.2949999999999999</v>
      </c>
    </row>
    <row r="128" spans="1:5" x14ac:dyDescent="0.35">
      <c r="A128" t="s">
        <v>213</v>
      </c>
      <c r="B128" s="8" t="s">
        <v>45</v>
      </c>
      <c r="C128" s="46">
        <v>25</v>
      </c>
      <c r="D128" s="47">
        <v>1.5</v>
      </c>
      <c r="E128" s="47">
        <v>-0.33000000000000007</v>
      </c>
    </row>
    <row r="129" spans="1:5" x14ac:dyDescent="0.35">
      <c r="A129" t="s">
        <v>213</v>
      </c>
      <c r="B129" s="8" t="s">
        <v>48</v>
      </c>
      <c r="C129" s="46">
        <v>25</v>
      </c>
      <c r="D129" s="47">
        <v>3.625</v>
      </c>
      <c r="E129" s="47">
        <v>1.7949999999999999</v>
      </c>
    </row>
    <row r="130" spans="1:5" x14ac:dyDescent="0.35">
      <c r="A130" t="s">
        <v>213</v>
      </c>
      <c r="B130" s="8" t="s">
        <v>51</v>
      </c>
      <c r="C130" s="46">
        <v>25</v>
      </c>
      <c r="D130" s="47">
        <v>3.375</v>
      </c>
      <c r="E130" s="47">
        <v>1.5449999999999999</v>
      </c>
    </row>
    <row r="131" spans="1:5" x14ac:dyDescent="0.35">
      <c r="A131" t="s">
        <v>213</v>
      </c>
      <c r="B131" s="8" t="s">
        <v>53</v>
      </c>
      <c r="C131" s="46">
        <v>25</v>
      </c>
      <c r="D131" s="47">
        <v>2.25</v>
      </c>
      <c r="E131" s="47">
        <v>0.41999999999999993</v>
      </c>
    </row>
    <row r="132" spans="1:5" x14ac:dyDescent="0.35">
      <c r="A132" t="s">
        <v>213</v>
      </c>
      <c r="B132" s="8" t="s">
        <v>55</v>
      </c>
      <c r="C132" s="46">
        <v>25</v>
      </c>
      <c r="D132" s="47">
        <v>3</v>
      </c>
      <c r="E132" s="47">
        <v>1.17</v>
      </c>
    </row>
    <row r="133" spans="1:5" x14ac:dyDescent="0.35">
      <c r="A133" t="s">
        <v>213</v>
      </c>
      <c r="B133" s="8" t="s">
        <v>57</v>
      </c>
      <c r="C133" s="46">
        <v>25</v>
      </c>
      <c r="D133" s="47">
        <v>2.625</v>
      </c>
      <c r="E133" s="47">
        <v>0.79499999999999993</v>
      </c>
    </row>
    <row r="134" spans="1:5" x14ac:dyDescent="0.35">
      <c r="A134" t="s">
        <v>213</v>
      </c>
      <c r="B134" s="8" t="s">
        <v>59</v>
      </c>
      <c r="C134" s="46">
        <v>25</v>
      </c>
      <c r="D134" s="47">
        <v>2.375</v>
      </c>
      <c r="E134" s="47">
        <v>0.54499999999999993</v>
      </c>
    </row>
    <row r="135" spans="1:5" x14ac:dyDescent="0.35">
      <c r="A135" t="s">
        <v>213</v>
      </c>
      <c r="B135" s="8" t="s">
        <v>61</v>
      </c>
      <c r="C135" s="46">
        <v>25</v>
      </c>
      <c r="D135" s="47">
        <v>2.5</v>
      </c>
      <c r="E135" s="47">
        <v>0.66999999999999993</v>
      </c>
    </row>
    <row r="136" spans="1:5" x14ac:dyDescent="0.35">
      <c r="A136" t="s">
        <v>213</v>
      </c>
      <c r="B136" s="8" t="s">
        <v>63</v>
      </c>
      <c r="C136" s="46">
        <v>25</v>
      </c>
      <c r="D136" s="47">
        <v>1.625</v>
      </c>
      <c r="E136" s="47">
        <v>-0.20500000000000007</v>
      </c>
    </row>
    <row r="137" spans="1:5" x14ac:dyDescent="0.35">
      <c r="A137" t="s">
        <v>213</v>
      </c>
      <c r="B137" s="8" t="s">
        <v>65</v>
      </c>
      <c r="C137" s="46">
        <v>25</v>
      </c>
      <c r="D137" s="47">
        <v>2.25</v>
      </c>
      <c r="E137" s="47">
        <v>0.41999999999999993</v>
      </c>
    </row>
    <row r="138" spans="1:5" x14ac:dyDescent="0.35">
      <c r="A138" t="s">
        <v>213</v>
      </c>
      <c r="B138" s="8" t="s">
        <v>67</v>
      </c>
      <c r="C138" s="46">
        <v>25</v>
      </c>
      <c r="D138" s="47">
        <v>3.75</v>
      </c>
      <c r="E138" s="47">
        <v>1.92</v>
      </c>
    </row>
    <row r="139" spans="1:5" x14ac:dyDescent="0.35">
      <c r="A139" t="s">
        <v>213</v>
      </c>
      <c r="B139" s="8" t="s">
        <v>69</v>
      </c>
      <c r="C139" s="46">
        <v>25</v>
      </c>
      <c r="D139" s="47">
        <v>3.25</v>
      </c>
      <c r="E139" s="47">
        <v>1.42</v>
      </c>
    </row>
    <row r="140" spans="1:5" x14ac:dyDescent="0.35">
      <c r="A140" t="s">
        <v>213</v>
      </c>
      <c r="B140" s="8" t="s">
        <v>71</v>
      </c>
      <c r="C140" s="46">
        <v>25</v>
      </c>
      <c r="D140" s="47">
        <v>1.125</v>
      </c>
      <c r="E140" s="47">
        <v>-0.70500000000000007</v>
      </c>
    </row>
    <row r="141" spans="1:5" x14ac:dyDescent="0.35">
      <c r="A141" t="s">
        <v>213</v>
      </c>
      <c r="B141" s="8" t="s">
        <v>73</v>
      </c>
      <c r="C141" s="46">
        <v>25</v>
      </c>
      <c r="D141" s="47">
        <v>2.25</v>
      </c>
      <c r="E141" s="47">
        <v>0.41999999999999993</v>
      </c>
    </row>
    <row r="142" spans="1:5" x14ac:dyDescent="0.35">
      <c r="A142" t="s">
        <v>213</v>
      </c>
      <c r="B142" s="8" t="s">
        <v>16</v>
      </c>
      <c r="C142" s="46">
        <v>33</v>
      </c>
      <c r="D142" s="47">
        <v>3.25</v>
      </c>
      <c r="E142">
        <v>1.92</v>
      </c>
    </row>
    <row r="143" spans="1:5" x14ac:dyDescent="0.35">
      <c r="A143" t="s">
        <v>213</v>
      </c>
      <c r="B143" s="8" t="s">
        <v>19</v>
      </c>
      <c r="C143" s="46">
        <v>33</v>
      </c>
      <c r="D143" s="47">
        <v>4</v>
      </c>
      <c r="E143">
        <v>2.67</v>
      </c>
    </row>
    <row r="144" spans="1:5" x14ac:dyDescent="0.35">
      <c r="A144" t="s">
        <v>213</v>
      </c>
      <c r="B144" s="8" t="s">
        <v>22</v>
      </c>
      <c r="C144" s="46">
        <v>33</v>
      </c>
      <c r="D144" s="47">
        <v>1.5</v>
      </c>
      <c r="E144">
        <v>0.16999999999999993</v>
      </c>
    </row>
    <row r="145" spans="1:5" x14ac:dyDescent="0.35">
      <c r="A145" t="s">
        <v>213</v>
      </c>
      <c r="B145" s="8" t="s">
        <v>25</v>
      </c>
      <c r="C145" s="46">
        <v>33</v>
      </c>
      <c r="D145" s="47">
        <v>2</v>
      </c>
      <c r="E145">
        <v>0.66999999999999993</v>
      </c>
    </row>
    <row r="146" spans="1:5" x14ac:dyDescent="0.35">
      <c r="A146" t="s">
        <v>213</v>
      </c>
      <c r="B146" s="8" t="s">
        <v>31</v>
      </c>
      <c r="C146" s="46">
        <v>33</v>
      </c>
      <c r="D146" s="47">
        <v>1.25</v>
      </c>
      <c r="E146">
        <v>-8.0000000000000071E-2</v>
      </c>
    </row>
    <row r="147" spans="1:5" x14ac:dyDescent="0.35">
      <c r="A147" t="s">
        <v>213</v>
      </c>
      <c r="B147" s="8" t="s">
        <v>34</v>
      </c>
      <c r="C147" s="46">
        <v>33</v>
      </c>
      <c r="D147" s="47">
        <v>3.5</v>
      </c>
      <c r="E147">
        <v>2.17</v>
      </c>
    </row>
    <row r="148" spans="1:5" x14ac:dyDescent="0.35">
      <c r="A148" t="s">
        <v>213</v>
      </c>
      <c r="B148" s="8" t="s">
        <v>37</v>
      </c>
      <c r="C148" s="46">
        <v>33</v>
      </c>
      <c r="D148" s="47">
        <v>2.75</v>
      </c>
      <c r="E148">
        <v>1.42</v>
      </c>
    </row>
    <row r="149" spans="1:5" x14ac:dyDescent="0.35">
      <c r="A149" t="s">
        <v>213</v>
      </c>
      <c r="B149" s="8" t="s">
        <v>40</v>
      </c>
      <c r="C149" s="46">
        <v>33</v>
      </c>
      <c r="D149" s="47">
        <v>1.75</v>
      </c>
      <c r="E149">
        <v>0.41999999999999993</v>
      </c>
    </row>
    <row r="150" spans="1:5" x14ac:dyDescent="0.35">
      <c r="A150" t="s">
        <v>213</v>
      </c>
      <c r="B150" s="8" t="s">
        <v>43</v>
      </c>
      <c r="C150" s="46">
        <v>33</v>
      </c>
      <c r="D150" s="47">
        <v>3.25</v>
      </c>
      <c r="E150">
        <v>1.92</v>
      </c>
    </row>
    <row r="151" spans="1:5" x14ac:dyDescent="0.35">
      <c r="A151" t="s">
        <v>213</v>
      </c>
      <c r="B151" s="8" t="s">
        <v>49</v>
      </c>
      <c r="C151" s="46">
        <v>33</v>
      </c>
      <c r="D151" s="47">
        <v>2.75</v>
      </c>
      <c r="E151">
        <v>1.42</v>
      </c>
    </row>
    <row r="152" spans="1:5" x14ac:dyDescent="0.35">
      <c r="A152" t="s">
        <v>213</v>
      </c>
      <c r="B152" s="8" t="s">
        <v>52</v>
      </c>
      <c r="C152" s="46">
        <v>33</v>
      </c>
      <c r="D152" s="47">
        <v>3</v>
      </c>
      <c r="E152">
        <v>1.67</v>
      </c>
    </row>
    <row r="153" spans="1:5" x14ac:dyDescent="0.35">
      <c r="A153" t="s">
        <v>213</v>
      </c>
      <c r="B153" s="8" t="s">
        <v>54</v>
      </c>
      <c r="C153" s="46">
        <v>33</v>
      </c>
      <c r="D153" s="47">
        <v>2</v>
      </c>
      <c r="E153">
        <v>0.66999999999999993</v>
      </c>
    </row>
    <row r="154" spans="1:5" x14ac:dyDescent="0.35">
      <c r="A154" t="s">
        <v>213</v>
      </c>
      <c r="B154" s="8" t="s">
        <v>56</v>
      </c>
      <c r="C154" s="46">
        <v>33</v>
      </c>
      <c r="D154" s="47">
        <v>2.75</v>
      </c>
      <c r="E154">
        <v>1.42</v>
      </c>
    </row>
    <row r="155" spans="1:5" x14ac:dyDescent="0.35">
      <c r="A155" t="s">
        <v>213</v>
      </c>
      <c r="B155" s="8" t="s">
        <v>58</v>
      </c>
      <c r="C155" s="46">
        <v>33</v>
      </c>
      <c r="D155" s="47">
        <v>1.5</v>
      </c>
      <c r="E155">
        <v>0.16999999999999993</v>
      </c>
    </row>
    <row r="156" spans="1:5" x14ac:dyDescent="0.35">
      <c r="A156" t="s">
        <v>213</v>
      </c>
      <c r="B156" s="8" t="s">
        <v>60</v>
      </c>
      <c r="C156" s="46">
        <v>33</v>
      </c>
      <c r="D156" s="47">
        <v>2.5</v>
      </c>
      <c r="E156">
        <v>1.17</v>
      </c>
    </row>
    <row r="157" spans="1:5" x14ac:dyDescent="0.35">
      <c r="A157" t="s">
        <v>213</v>
      </c>
      <c r="B157" s="8" t="s">
        <v>62</v>
      </c>
      <c r="C157" s="46">
        <v>33</v>
      </c>
      <c r="D157" s="47">
        <v>1</v>
      </c>
      <c r="E157">
        <v>-0.33000000000000007</v>
      </c>
    </row>
    <row r="158" spans="1:5" x14ac:dyDescent="0.35">
      <c r="A158" t="s">
        <v>213</v>
      </c>
      <c r="B158" s="8" t="s">
        <v>64</v>
      </c>
      <c r="C158" s="46">
        <v>33</v>
      </c>
      <c r="D158" s="47">
        <v>3</v>
      </c>
      <c r="E158">
        <v>1.67</v>
      </c>
    </row>
    <row r="159" spans="1:5" x14ac:dyDescent="0.35">
      <c r="A159" t="s">
        <v>213</v>
      </c>
      <c r="B159" s="8" t="s">
        <v>66</v>
      </c>
      <c r="C159" s="46">
        <v>33</v>
      </c>
      <c r="D159" s="47">
        <v>2.5</v>
      </c>
      <c r="E159">
        <v>1.17</v>
      </c>
    </row>
    <row r="160" spans="1:5" x14ac:dyDescent="0.35">
      <c r="A160" t="s">
        <v>213</v>
      </c>
      <c r="B160" s="8" t="s">
        <v>68</v>
      </c>
      <c r="C160" s="46">
        <v>33</v>
      </c>
      <c r="D160" s="47">
        <v>1.5</v>
      </c>
      <c r="E160">
        <v>0.16999999999999993</v>
      </c>
    </row>
    <row r="161" spans="1:5" x14ac:dyDescent="0.35">
      <c r="A161" t="s">
        <v>213</v>
      </c>
      <c r="B161" s="8" t="s">
        <v>70</v>
      </c>
      <c r="C161" s="46">
        <v>33</v>
      </c>
      <c r="D161" s="47">
        <v>3</v>
      </c>
      <c r="E161">
        <v>1.67</v>
      </c>
    </row>
    <row r="162" spans="1:5" x14ac:dyDescent="0.35">
      <c r="A162" t="s">
        <v>213</v>
      </c>
      <c r="B162" s="8" t="s">
        <v>72</v>
      </c>
      <c r="C162" s="46">
        <v>33</v>
      </c>
      <c r="D162" s="47">
        <v>2.5</v>
      </c>
      <c r="E162">
        <v>1.17</v>
      </c>
    </row>
    <row r="163" spans="1:5" x14ac:dyDescent="0.35">
      <c r="A163" t="s">
        <v>213</v>
      </c>
      <c r="B163" s="8" t="s">
        <v>74</v>
      </c>
      <c r="C163" s="46">
        <v>33</v>
      </c>
      <c r="D163" s="47">
        <v>1.75</v>
      </c>
      <c r="E163">
        <v>0.41999999999999993</v>
      </c>
    </row>
    <row r="164" spans="1:5" x14ac:dyDescent="0.35">
      <c r="A164" t="s">
        <v>213</v>
      </c>
      <c r="B164" s="8" t="s">
        <v>17</v>
      </c>
      <c r="C164" s="46">
        <v>45</v>
      </c>
      <c r="D164" s="47">
        <v>1.25</v>
      </c>
      <c r="E164" s="47">
        <v>0.47</v>
      </c>
    </row>
    <row r="165" spans="1:5" x14ac:dyDescent="0.35">
      <c r="A165" t="s">
        <v>213</v>
      </c>
      <c r="B165" s="8" t="s">
        <v>20</v>
      </c>
      <c r="C165" s="46">
        <v>45</v>
      </c>
      <c r="D165" s="47">
        <v>3</v>
      </c>
      <c r="E165" s="47">
        <v>2.2199999999999998</v>
      </c>
    </row>
    <row r="166" spans="1:5" x14ac:dyDescent="0.35">
      <c r="A166" t="s">
        <v>213</v>
      </c>
      <c r="B166" s="8" t="s">
        <v>23</v>
      </c>
      <c r="C166" s="46">
        <v>45</v>
      </c>
      <c r="D166" s="47">
        <v>2</v>
      </c>
      <c r="E166" s="47">
        <v>1.22</v>
      </c>
    </row>
    <row r="167" spans="1:5" x14ac:dyDescent="0.35">
      <c r="A167" t="s">
        <v>213</v>
      </c>
      <c r="B167" s="8" t="s">
        <v>26</v>
      </c>
      <c r="C167" s="46">
        <v>45</v>
      </c>
      <c r="D167" s="47">
        <v>3.5</v>
      </c>
      <c r="E167" s="47">
        <v>2.7199999999999998</v>
      </c>
    </row>
    <row r="168" spans="1:5" x14ac:dyDescent="0.35">
      <c r="A168" t="s">
        <v>213</v>
      </c>
      <c r="B168" s="8" t="s">
        <v>29</v>
      </c>
      <c r="C168" s="46">
        <v>45</v>
      </c>
      <c r="D168" s="47">
        <v>1.25</v>
      </c>
      <c r="E168" s="47">
        <v>0.47</v>
      </c>
    </row>
    <row r="169" spans="1:5" x14ac:dyDescent="0.35">
      <c r="A169" t="s">
        <v>213</v>
      </c>
      <c r="B169" s="8" t="s">
        <v>32</v>
      </c>
      <c r="C169" s="46">
        <v>45</v>
      </c>
      <c r="D169" s="47">
        <v>3.25</v>
      </c>
      <c r="E169" s="47">
        <v>2.4699999999999998</v>
      </c>
    </row>
    <row r="170" spans="1:5" x14ac:dyDescent="0.35">
      <c r="A170" t="s">
        <v>213</v>
      </c>
      <c r="B170" s="8" t="s">
        <v>35</v>
      </c>
      <c r="C170" s="46">
        <v>45</v>
      </c>
      <c r="D170" s="47">
        <v>3.25</v>
      </c>
      <c r="E170" s="47">
        <v>2.4699999999999998</v>
      </c>
    </row>
    <row r="171" spans="1:5" x14ac:dyDescent="0.35">
      <c r="A171" t="s">
        <v>213</v>
      </c>
      <c r="B171" s="8" t="s">
        <v>38</v>
      </c>
      <c r="C171" s="46">
        <v>45</v>
      </c>
      <c r="D171" s="47">
        <v>3.5</v>
      </c>
      <c r="E171" s="47">
        <v>2.7199999999999998</v>
      </c>
    </row>
    <row r="172" spans="1:5" x14ac:dyDescent="0.35">
      <c r="A172" t="s">
        <v>213</v>
      </c>
      <c r="B172" s="8" t="s">
        <v>41</v>
      </c>
      <c r="C172" s="46">
        <v>45</v>
      </c>
      <c r="D172" s="47">
        <v>2.75</v>
      </c>
      <c r="E172" s="47">
        <v>1.97</v>
      </c>
    </row>
    <row r="173" spans="1:5" x14ac:dyDescent="0.35">
      <c r="A173" t="s">
        <v>213</v>
      </c>
      <c r="B173" s="8" t="s">
        <v>44</v>
      </c>
      <c r="C173" s="46">
        <v>45</v>
      </c>
      <c r="D173" s="47">
        <v>2</v>
      </c>
      <c r="E173" s="47">
        <v>1.22</v>
      </c>
    </row>
    <row r="174" spans="1:5" x14ac:dyDescent="0.35">
      <c r="A174" t="s">
        <v>213</v>
      </c>
      <c r="B174" s="8" t="s">
        <v>47</v>
      </c>
      <c r="C174" s="46">
        <v>45</v>
      </c>
      <c r="D174" s="47">
        <v>3.75</v>
      </c>
      <c r="E174" s="47">
        <v>2.9699999999999998</v>
      </c>
    </row>
    <row r="175" spans="1:5" x14ac:dyDescent="0.35">
      <c r="A175" t="s">
        <v>213</v>
      </c>
      <c r="B175" s="8" t="s">
        <v>50</v>
      </c>
      <c r="C175" s="46">
        <v>45</v>
      </c>
      <c r="D175" s="47">
        <v>1.5</v>
      </c>
      <c r="E175" s="47">
        <v>0.72</v>
      </c>
    </row>
  </sheetData>
  <pageMargins left="0.7" right="0.7" top="0.75" bottom="0.75" header="0.3" footer="0.3"/>
  <pageSetup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G37"/>
  <sheetViews>
    <sheetView zoomScale="70" zoomScaleNormal="70" workbookViewId="0"/>
  </sheetViews>
  <sheetFormatPr defaultRowHeight="14.5" x14ac:dyDescent="0.35"/>
  <cols>
    <col min="6" max="6" width="9.453125" bestFit="1" customWidth="1"/>
    <col min="7" max="7" width="10" bestFit="1" customWidth="1"/>
    <col min="9" max="9" width="16.1796875" bestFit="1" customWidth="1"/>
    <col min="12" max="12" width="15.08984375" bestFit="1" customWidth="1"/>
    <col min="14" max="14" width="15.54296875" bestFit="1" customWidth="1"/>
    <col min="15" max="15" width="16.54296875" bestFit="1" customWidth="1"/>
    <col min="20" max="20" width="15.08984375" bestFit="1" customWidth="1"/>
    <col min="21" max="21" width="13" customWidth="1"/>
    <col min="22" max="22" width="15.54296875" bestFit="1" customWidth="1"/>
    <col min="23" max="23" width="16.54296875" bestFit="1" customWidth="1"/>
    <col min="28" max="28" width="15.08984375" bestFit="1" customWidth="1"/>
    <col min="29" max="29" width="13.453125" bestFit="1" customWidth="1"/>
    <col min="30" max="30" width="15.54296875" bestFit="1" customWidth="1"/>
    <col min="31" max="31" width="16.54296875" bestFit="1" customWidth="1"/>
  </cols>
  <sheetData>
    <row r="2" spans="2:33" ht="15.75" customHeight="1" x14ac:dyDescent="0.35">
      <c r="B2" s="128" t="s">
        <v>214</v>
      </c>
      <c r="C2" s="128"/>
      <c r="D2" s="128"/>
      <c r="E2" s="128"/>
      <c r="F2" s="128"/>
      <c r="G2" s="128"/>
      <c r="H2" s="128"/>
      <c r="I2" s="128"/>
      <c r="M2" s="48"/>
      <c r="N2" s="49" t="s">
        <v>215</v>
      </c>
      <c r="O2" s="48"/>
      <c r="P2" s="48"/>
      <c r="Q2" s="48"/>
      <c r="U2" s="48"/>
      <c r="V2" s="49" t="s">
        <v>215</v>
      </c>
      <c r="W2" s="48"/>
      <c r="X2" s="48"/>
      <c r="Y2" s="48"/>
      <c r="AC2" s="48"/>
      <c r="AD2" s="49" t="s">
        <v>215</v>
      </c>
      <c r="AE2" s="48"/>
      <c r="AF2" s="48"/>
      <c r="AG2" s="48"/>
    </row>
    <row r="3" spans="2:33" ht="15.75" customHeight="1" x14ac:dyDescent="0.35">
      <c r="B3" s="128" t="s">
        <v>216</v>
      </c>
      <c r="C3" s="128"/>
      <c r="D3" s="128"/>
      <c r="E3" s="128"/>
      <c r="F3" s="128"/>
      <c r="G3" s="128"/>
      <c r="H3" s="128"/>
      <c r="I3" s="128"/>
      <c r="L3" s="48"/>
      <c r="M3" s="48"/>
      <c r="N3" s="50" t="s">
        <v>217</v>
      </c>
      <c r="O3" s="48"/>
      <c r="P3" s="48"/>
      <c r="Q3" s="48"/>
      <c r="U3" s="48"/>
      <c r="V3" s="50" t="s">
        <v>217</v>
      </c>
      <c r="W3" s="48"/>
      <c r="X3" s="48"/>
      <c r="Y3" s="48"/>
      <c r="AC3" s="48"/>
      <c r="AD3" s="50" t="s">
        <v>217</v>
      </c>
      <c r="AE3" s="48"/>
      <c r="AF3" s="48"/>
      <c r="AG3" s="48"/>
    </row>
    <row r="4" spans="2:33" x14ac:dyDescent="0.35">
      <c r="B4" s="129" t="s">
        <v>218</v>
      </c>
      <c r="C4" s="129"/>
      <c r="D4" s="129"/>
      <c r="E4" s="129"/>
      <c r="F4" s="129"/>
      <c r="G4" s="129"/>
      <c r="H4" s="129"/>
      <c r="I4" s="129"/>
      <c r="M4" s="48"/>
      <c r="N4" s="50" t="s">
        <v>219</v>
      </c>
      <c r="O4" s="48"/>
      <c r="P4" s="48"/>
      <c r="Q4" s="48"/>
      <c r="U4" s="48"/>
      <c r="V4" s="50" t="s">
        <v>219</v>
      </c>
      <c r="W4" s="48"/>
      <c r="X4" s="48"/>
      <c r="Y4" s="48"/>
      <c r="AC4" s="48"/>
      <c r="AD4" s="50" t="s">
        <v>219</v>
      </c>
      <c r="AE4" s="48"/>
      <c r="AF4" s="48"/>
      <c r="AG4" s="48"/>
    </row>
    <row r="5" spans="2:33" ht="15.75" customHeight="1" thickBot="1" x14ac:dyDescent="0.35">
      <c r="B5" s="130" t="s">
        <v>220</v>
      </c>
      <c r="C5" s="130"/>
      <c r="D5" s="130"/>
      <c r="E5" s="130"/>
      <c r="F5" s="130"/>
      <c r="G5" s="130"/>
      <c r="H5" s="130"/>
      <c r="I5" s="130"/>
      <c r="M5" s="48"/>
      <c r="N5" s="51" t="s">
        <v>220</v>
      </c>
      <c r="O5" s="48"/>
      <c r="P5" s="48"/>
      <c r="Q5" s="48"/>
      <c r="U5" s="48"/>
      <c r="V5" s="51" t="s">
        <v>221</v>
      </c>
      <c r="W5" s="48"/>
      <c r="X5" s="48"/>
      <c r="Y5" s="48"/>
      <c r="AC5" s="48"/>
      <c r="AD5" s="51" t="s">
        <v>222</v>
      </c>
      <c r="AE5" s="48"/>
      <c r="AF5" s="48"/>
      <c r="AG5" s="48"/>
    </row>
    <row r="6" spans="2:33" ht="15" customHeight="1" thickBot="1" x14ac:dyDescent="0.4">
      <c r="B6" s="123" t="s">
        <v>223</v>
      </c>
      <c r="C6" s="124"/>
      <c r="D6" s="124"/>
      <c r="E6" s="124"/>
      <c r="F6" s="124"/>
      <c r="G6" s="124"/>
      <c r="H6" s="124"/>
      <c r="I6" s="125"/>
      <c r="L6" s="52" t="s">
        <v>224</v>
      </c>
      <c r="M6" s="53" t="s">
        <v>225</v>
      </c>
      <c r="N6" s="53" t="s">
        <v>226</v>
      </c>
      <c r="O6" s="53" t="s">
        <v>227</v>
      </c>
      <c r="P6" s="53" t="s">
        <v>228</v>
      </c>
      <c r="Q6" s="54" t="s">
        <v>229</v>
      </c>
      <c r="T6" s="52" t="s">
        <v>224</v>
      </c>
      <c r="U6" s="53" t="s">
        <v>225</v>
      </c>
      <c r="V6" s="53" t="s">
        <v>226</v>
      </c>
      <c r="W6" s="53" t="s">
        <v>227</v>
      </c>
      <c r="X6" s="53" t="s">
        <v>228</v>
      </c>
      <c r="Y6" s="54" t="s">
        <v>229</v>
      </c>
      <c r="AB6" s="52" t="s">
        <v>224</v>
      </c>
      <c r="AC6" s="53" t="s">
        <v>225</v>
      </c>
      <c r="AD6" s="53" t="s">
        <v>226</v>
      </c>
      <c r="AE6" s="53" t="s">
        <v>227</v>
      </c>
      <c r="AF6" s="53" t="s">
        <v>228</v>
      </c>
      <c r="AG6" s="54" t="s">
        <v>229</v>
      </c>
    </row>
    <row r="7" spans="2:33" ht="15.75" customHeight="1" thickBot="1" x14ac:dyDescent="0.35">
      <c r="B7" s="55" t="s">
        <v>13</v>
      </c>
      <c r="C7" s="56" t="s">
        <v>230</v>
      </c>
      <c r="D7" s="56" t="s">
        <v>231</v>
      </c>
      <c r="E7" s="56" t="s">
        <v>232</v>
      </c>
      <c r="F7" s="56" t="s">
        <v>233</v>
      </c>
      <c r="G7" s="56" t="s">
        <v>234</v>
      </c>
      <c r="H7" s="56" t="s">
        <v>235</v>
      </c>
      <c r="I7" s="57" t="s">
        <v>236</v>
      </c>
      <c r="L7" s="58" t="s">
        <v>237</v>
      </c>
      <c r="M7" s="59">
        <v>2</v>
      </c>
      <c r="N7" s="59">
        <v>38.784482910000001</v>
      </c>
      <c r="O7" s="59">
        <v>19.39224145</v>
      </c>
      <c r="P7" s="59">
        <v>34.659999999999997</v>
      </c>
      <c r="Q7" s="60" t="s">
        <v>238</v>
      </c>
      <c r="T7" s="58" t="s">
        <v>237</v>
      </c>
      <c r="U7" s="59">
        <v>2</v>
      </c>
      <c r="V7" s="59">
        <v>26.408590490000002</v>
      </c>
      <c r="W7" s="59">
        <v>13.20429524</v>
      </c>
      <c r="X7" s="59">
        <v>19.3</v>
      </c>
      <c r="Y7" s="60" t="s">
        <v>238</v>
      </c>
      <c r="AB7" s="58" t="s">
        <v>237</v>
      </c>
      <c r="AC7" s="59">
        <v>2</v>
      </c>
      <c r="AD7" s="59">
        <v>5.96170256</v>
      </c>
      <c r="AE7" s="59">
        <v>2.98085128</v>
      </c>
      <c r="AF7" s="59">
        <v>4.43</v>
      </c>
      <c r="AG7" s="60">
        <v>1.9099999999999999E-2</v>
      </c>
    </row>
    <row r="8" spans="2:33" ht="15.75" customHeight="1" thickBot="1" x14ac:dyDescent="0.35">
      <c r="B8" s="61" t="s">
        <v>14</v>
      </c>
      <c r="C8" s="59">
        <v>24</v>
      </c>
      <c r="D8" s="59">
        <v>0.6</v>
      </c>
      <c r="E8" s="59">
        <v>0.2</v>
      </c>
      <c r="F8" s="59">
        <v>-0.8</v>
      </c>
      <c r="G8" s="59">
        <v>1.9</v>
      </c>
      <c r="H8" s="59">
        <v>24</v>
      </c>
      <c r="I8" s="60">
        <v>131.5</v>
      </c>
      <c r="L8" s="58" t="s">
        <v>239</v>
      </c>
      <c r="M8" s="59">
        <v>65</v>
      </c>
      <c r="N8" s="59">
        <v>36.365293559999998</v>
      </c>
      <c r="O8" s="59">
        <v>0.55946605000000005</v>
      </c>
      <c r="P8" s="59"/>
      <c r="Q8" s="60"/>
      <c r="T8" s="58" t="s">
        <v>239</v>
      </c>
      <c r="U8" s="59">
        <v>64</v>
      </c>
      <c r="V8" s="59">
        <v>43.787919960000004</v>
      </c>
      <c r="W8" s="59">
        <v>0.68418625</v>
      </c>
      <c r="X8" s="59"/>
      <c r="Y8" s="60"/>
      <c r="AB8" s="58" t="s">
        <v>239</v>
      </c>
      <c r="AC8" s="59">
        <v>36</v>
      </c>
      <c r="AD8" s="59">
        <v>24.233974360000001</v>
      </c>
      <c r="AE8" s="59">
        <v>0.67316595000000001</v>
      </c>
      <c r="AF8" s="59"/>
      <c r="AG8" s="60"/>
    </row>
    <row r="9" spans="2:33" ht="15.75" customHeight="1" thickBot="1" x14ac:dyDescent="0.35">
      <c r="B9" s="61" t="s">
        <v>75</v>
      </c>
      <c r="C9" s="59">
        <v>22</v>
      </c>
      <c r="D9" s="59">
        <v>1.5</v>
      </c>
      <c r="E9" s="59">
        <v>0.2</v>
      </c>
      <c r="F9" s="59">
        <v>-0.1</v>
      </c>
      <c r="G9" s="59">
        <v>2.6</v>
      </c>
      <c r="H9" s="59">
        <v>22</v>
      </c>
      <c r="I9" s="60">
        <v>48.6</v>
      </c>
      <c r="L9" s="62" t="s">
        <v>240</v>
      </c>
      <c r="M9" s="63">
        <v>67</v>
      </c>
      <c r="N9" s="63">
        <v>75.149776470000006</v>
      </c>
      <c r="O9" s="63"/>
      <c r="P9" s="63"/>
      <c r="Q9" s="64"/>
      <c r="T9" s="62" t="s">
        <v>240</v>
      </c>
      <c r="U9" s="63">
        <v>66</v>
      </c>
      <c r="V9" s="63">
        <v>70.196510450000005</v>
      </c>
      <c r="W9" s="63"/>
      <c r="X9" s="63"/>
      <c r="Y9" s="64"/>
      <c r="AB9" s="62" t="s">
        <v>240</v>
      </c>
      <c r="AC9" s="63">
        <v>38</v>
      </c>
      <c r="AD9" s="63">
        <v>30.19567692</v>
      </c>
      <c r="AE9" s="63"/>
      <c r="AF9" s="63"/>
      <c r="AG9" s="64"/>
    </row>
    <row r="10" spans="2:33" ht="15.75" customHeight="1" thickBot="1" x14ac:dyDescent="0.35">
      <c r="B10" s="65" t="s">
        <v>135</v>
      </c>
      <c r="C10" s="63">
        <v>22</v>
      </c>
      <c r="D10" s="63">
        <v>2.5</v>
      </c>
      <c r="E10" s="63">
        <v>0.2</v>
      </c>
      <c r="F10" s="63">
        <v>1.3</v>
      </c>
      <c r="G10" s="63">
        <v>3.6</v>
      </c>
      <c r="H10" s="63">
        <v>22</v>
      </c>
      <c r="I10" s="64">
        <v>28.9</v>
      </c>
    </row>
    <row r="11" spans="2:33" ht="15" thickBot="1" x14ac:dyDescent="0.4">
      <c r="B11" s="126" t="s">
        <v>221</v>
      </c>
      <c r="C11" s="126"/>
      <c r="D11" s="126"/>
      <c r="E11" s="126"/>
      <c r="F11" s="126"/>
      <c r="G11" s="126"/>
      <c r="H11" s="126"/>
      <c r="I11" s="126"/>
      <c r="L11" s="66" t="s">
        <v>241</v>
      </c>
      <c r="M11" s="53" t="s">
        <v>242</v>
      </c>
      <c r="N11" s="53" t="s">
        <v>243</v>
      </c>
      <c r="O11" s="54" t="s">
        <v>244</v>
      </c>
      <c r="T11" s="66" t="s">
        <v>241</v>
      </c>
      <c r="U11" s="53" t="s">
        <v>242</v>
      </c>
      <c r="V11" s="53" t="s">
        <v>243</v>
      </c>
      <c r="W11" s="54" t="s">
        <v>244</v>
      </c>
      <c r="AB11" s="66" t="s">
        <v>241</v>
      </c>
      <c r="AC11" s="53" t="s">
        <v>242</v>
      </c>
      <c r="AD11" s="53" t="s">
        <v>243</v>
      </c>
      <c r="AE11" s="54" t="s">
        <v>244</v>
      </c>
    </row>
    <row r="12" spans="2:33" ht="15.5" customHeight="1" thickBot="1" x14ac:dyDescent="0.35">
      <c r="B12" s="123" t="s">
        <v>223</v>
      </c>
      <c r="C12" s="124"/>
      <c r="D12" s="124"/>
      <c r="E12" s="124"/>
      <c r="F12" s="124"/>
      <c r="G12" s="124"/>
      <c r="H12" s="124"/>
      <c r="I12" s="125"/>
      <c r="L12" s="67">
        <v>0.516096</v>
      </c>
      <c r="M12" s="63">
        <v>50.34872</v>
      </c>
      <c r="N12" s="63">
        <v>0.74797499999999995</v>
      </c>
      <c r="O12" s="64">
        <v>1.4855879999999999</v>
      </c>
      <c r="P12" s="48"/>
      <c r="Q12" s="48"/>
      <c r="T12" s="67">
        <v>0.37620900000000002</v>
      </c>
      <c r="U12" s="63">
        <v>45.612690000000001</v>
      </c>
      <c r="V12" s="63">
        <v>0.827156</v>
      </c>
      <c r="W12" s="64">
        <v>1.8134330000000001</v>
      </c>
      <c r="X12" s="48"/>
      <c r="Y12" s="48"/>
      <c r="AB12" s="67">
        <v>0.197436</v>
      </c>
      <c r="AC12" s="63">
        <v>35.97325</v>
      </c>
      <c r="AD12" s="63">
        <v>0.82046699999999995</v>
      </c>
      <c r="AE12" s="64">
        <v>2.2807689999999998</v>
      </c>
      <c r="AF12" s="48"/>
      <c r="AG12" s="48"/>
    </row>
    <row r="13" spans="2:33" ht="15.75" customHeight="1" thickBot="1" x14ac:dyDescent="0.35">
      <c r="B13" s="55" t="s">
        <v>13</v>
      </c>
      <c r="C13" s="56" t="s">
        <v>230</v>
      </c>
      <c r="D13" s="56" t="s">
        <v>231</v>
      </c>
      <c r="E13" s="56" t="s">
        <v>232</v>
      </c>
      <c r="F13" s="56" t="s">
        <v>233</v>
      </c>
      <c r="G13" s="56" t="s">
        <v>234</v>
      </c>
      <c r="H13" s="56" t="s">
        <v>235</v>
      </c>
      <c r="I13" s="57" t="s">
        <v>236</v>
      </c>
      <c r="P13" s="48"/>
      <c r="Q13" s="48"/>
      <c r="X13" s="48"/>
      <c r="Y13" s="48"/>
      <c r="AF13" s="48"/>
      <c r="AG13" s="48"/>
    </row>
    <row r="14" spans="2:33" ht="15" thickBot="1" x14ac:dyDescent="0.4">
      <c r="B14" s="61" t="s">
        <v>14</v>
      </c>
      <c r="C14" s="59">
        <v>22</v>
      </c>
      <c r="D14" s="59">
        <v>1.1000000000000001</v>
      </c>
      <c r="E14" s="59">
        <v>0.2</v>
      </c>
      <c r="F14" s="59">
        <v>-0.3</v>
      </c>
      <c r="G14" s="59">
        <v>2.7</v>
      </c>
      <c r="H14" s="59">
        <v>22</v>
      </c>
      <c r="I14" s="60">
        <v>74.5</v>
      </c>
      <c r="L14" s="52" t="s">
        <v>224</v>
      </c>
      <c r="M14" s="53" t="s">
        <v>225</v>
      </c>
      <c r="N14" s="53" t="s">
        <v>245</v>
      </c>
      <c r="O14" s="53" t="s">
        <v>227</v>
      </c>
      <c r="P14" s="53" t="s">
        <v>228</v>
      </c>
      <c r="Q14" s="54" t="s">
        <v>229</v>
      </c>
      <c r="T14" s="52" t="s">
        <v>224</v>
      </c>
      <c r="U14" s="53" t="s">
        <v>225</v>
      </c>
      <c r="V14" s="53" t="s">
        <v>245</v>
      </c>
      <c r="W14" s="53" t="s">
        <v>227</v>
      </c>
      <c r="X14" s="53" t="s">
        <v>228</v>
      </c>
      <c r="Y14" s="54" t="s">
        <v>229</v>
      </c>
      <c r="AB14" s="52" t="s">
        <v>224</v>
      </c>
      <c r="AC14" s="53" t="s">
        <v>225</v>
      </c>
      <c r="AD14" s="53" t="s">
        <v>245</v>
      </c>
      <c r="AE14" s="53" t="s">
        <v>227</v>
      </c>
      <c r="AF14" s="53" t="s">
        <v>228</v>
      </c>
      <c r="AG14" s="54" t="s">
        <v>229</v>
      </c>
    </row>
    <row r="15" spans="2:33" ht="15.75" customHeight="1" thickBot="1" x14ac:dyDescent="0.35">
      <c r="B15" s="61" t="s">
        <v>75</v>
      </c>
      <c r="C15" s="59">
        <v>23</v>
      </c>
      <c r="D15" s="59">
        <v>1.7</v>
      </c>
      <c r="E15" s="59">
        <v>0.2</v>
      </c>
      <c r="F15" s="59">
        <v>0.4</v>
      </c>
      <c r="G15" s="59">
        <v>3.1</v>
      </c>
      <c r="H15" s="59">
        <v>23</v>
      </c>
      <c r="I15" s="60">
        <v>46.8</v>
      </c>
      <c r="L15" s="62" t="s">
        <v>13</v>
      </c>
      <c r="M15" s="63">
        <v>2</v>
      </c>
      <c r="N15" s="63">
        <v>38.784482910000001</v>
      </c>
      <c r="O15" s="63">
        <v>19.39224145</v>
      </c>
      <c r="P15" s="63">
        <v>34.659999999999997</v>
      </c>
      <c r="Q15" s="64" t="s">
        <v>238</v>
      </c>
      <c r="T15" s="62" t="s">
        <v>13</v>
      </c>
      <c r="U15" s="63">
        <v>2</v>
      </c>
      <c r="V15" s="63">
        <v>26.408590490000002</v>
      </c>
      <c r="W15" s="63">
        <v>13.20429524</v>
      </c>
      <c r="X15" s="63">
        <v>19.3</v>
      </c>
      <c r="Y15" s="64" t="s">
        <v>238</v>
      </c>
      <c r="AB15" s="62" t="s">
        <v>13</v>
      </c>
      <c r="AC15" s="63">
        <v>2</v>
      </c>
      <c r="AD15" s="63">
        <v>5.96170256</v>
      </c>
      <c r="AE15" s="63">
        <v>2.98085128</v>
      </c>
      <c r="AF15" s="63">
        <v>4.43</v>
      </c>
      <c r="AG15" s="64">
        <v>1.9099999999999999E-2</v>
      </c>
    </row>
    <row r="16" spans="2:33" ht="15.75" customHeight="1" thickBot="1" x14ac:dyDescent="0.35">
      <c r="B16" s="65" t="s">
        <v>135</v>
      </c>
      <c r="C16" s="63">
        <v>22</v>
      </c>
      <c r="D16" s="63">
        <v>2.6</v>
      </c>
      <c r="E16" s="63">
        <v>0.2</v>
      </c>
      <c r="F16" s="63">
        <v>1.2</v>
      </c>
      <c r="G16" s="63">
        <v>4.2</v>
      </c>
      <c r="H16" s="63">
        <v>22</v>
      </c>
      <c r="I16" s="64">
        <v>32.9</v>
      </c>
    </row>
    <row r="17" spans="2:33" ht="15" thickBot="1" x14ac:dyDescent="0.4">
      <c r="B17" s="126" t="s">
        <v>222</v>
      </c>
      <c r="C17" s="126"/>
      <c r="D17" s="126"/>
      <c r="E17" s="126"/>
      <c r="F17" s="126"/>
      <c r="G17" s="126"/>
      <c r="H17" s="126"/>
      <c r="I17" s="126"/>
      <c r="L17" s="52" t="s">
        <v>246</v>
      </c>
      <c r="M17" s="53" t="s">
        <v>247</v>
      </c>
      <c r="N17" s="53"/>
      <c r="O17" s="53" t="s">
        <v>248</v>
      </c>
      <c r="P17" s="53" t="s">
        <v>249</v>
      </c>
      <c r="Q17" s="54" t="s">
        <v>250</v>
      </c>
      <c r="T17" s="52" t="s">
        <v>246</v>
      </c>
      <c r="U17" s="53" t="s">
        <v>247</v>
      </c>
      <c r="V17" s="53"/>
      <c r="W17" s="53" t="s">
        <v>248</v>
      </c>
      <c r="X17" s="53" t="s">
        <v>249</v>
      </c>
      <c r="Y17" s="54" t="s">
        <v>250</v>
      </c>
      <c r="AB17" s="52" t="s">
        <v>246</v>
      </c>
      <c r="AC17" s="53" t="s">
        <v>247</v>
      </c>
      <c r="AD17" s="53"/>
      <c r="AE17" s="53" t="s">
        <v>248</v>
      </c>
      <c r="AF17" s="53" t="s">
        <v>249</v>
      </c>
      <c r="AG17" s="54" t="s">
        <v>250</v>
      </c>
    </row>
    <row r="18" spans="2:33" ht="15.75" customHeight="1" thickBot="1" x14ac:dyDescent="0.35">
      <c r="B18" s="123" t="s">
        <v>223</v>
      </c>
      <c r="C18" s="124"/>
      <c r="D18" s="124"/>
      <c r="E18" s="124"/>
      <c r="F18" s="124"/>
      <c r="G18" s="124"/>
      <c r="H18" s="124"/>
      <c r="I18" s="125"/>
      <c r="L18" s="58" t="s">
        <v>251</v>
      </c>
      <c r="M18" s="59">
        <v>2.455681818</v>
      </c>
      <c r="N18" s="59" t="s">
        <v>252</v>
      </c>
      <c r="O18" s="59">
        <v>0.15946873</v>
      </c>
      <c r="P18" s="59">
        <v>15.4</v>
      </c>
      <c r="Q18" s="60" t="s">
        <v>238</v>
      </c>
      <c r="T18" s="58" t="s">
        <v>251</v>
      </c>
      <c r="U18" s="59">
        <v>2.6231818179999999</v>
      </c>
      <c r="V18" s="59" t="s">
        <v>252</v>
      </c>
      <c r="W18" s="59">
        <v>0.17635015000000001</v>
      </c>
      <c r="X18" s="59">
        <v>14.87</v>
      </c>
      <c r="Y18" s="60" t="s">
        <v>238</v>
      </c>
      <c r="AB18" s="58" t="s">
        <v>251</v>
      </c>
      <c r="AC18" s="59">
        <v>2.7761538460000001</v>
      </c>
      <c r="AD18" s="59" t="s">
        <v>252</v>
      </c>
      <c r="AE18" s="59">
        <v>0.22755658000000001</v>
      </c>
      <c r="AF18" s="59">
        <v>12.2</v>
      </c>
      <c r="AG18" s="60" t="s">
        <v>238</v>
      </c>
    </row>
    <row r="19" spans="2:33" ht="15.75" customHeight="1" thickBot="1" x14ac:dyDescent="0.35">
      <c r="B19" s="55" t="s">
        <v>13</v>
      </c>
      <c r="C19" s="56" t="s">
        <v>230</v>
      </c>
      <c r="D19" s="56" t="s">
        <v>231</v>
      </c>
      <c r="E19" s="56" t="s">
        <v>232</v>
      </c>
      <c r="F19" s="56" t="s">
        <v>233</v>
      </c>
      <c r="G19" s="56" t="s">
        <v>234</v>
      </c>
      <c r="H19" s="56" t="s">
        <v>235</v>
      </c>
      <c r="I19" s="57" t="s">
        <v>236</v>
      </c>
      <c r="L19" s="58" t="s">
        <v>253</v>
      </c>
      <c r="M19" s="59">
        <v>-1.837765152</v>
      </c>
      <c r="N19" s="59" t="s">
        <v>252</v>
      </c>
      <c r="O19" s="59">
        <v>0.22077446000000001</v>
      </c>
      <c r="P19" s="59">
        <v>-8.32</v>
      </c>
      <c r="Q19" s="60" t="s">
        <v>238</v>
      </c>
      <c r="T19" s="58" t="s">
        <v>253</v>
      </c>
      <c r="U19" s="59">
        <v>-1.5440909089999999</v>
      </c>
      <c r="V19" s="59" t="s">
        <v>252</v>
      </c>
      <c r="W19" s="59">
        <v>0.24939676999999999</v>
      </c>
      <c r="X19" s="59">
        <v>-6.19</v>
      </c>
      <c r="Y19" s="60" t="s">
        <v>238</v>
      </c>
      <c r="AB19" s="58" t="s">
        <v>253</v>
      </c>
      <c r="AC19" s="59">
        <v>-0.97282051300000005</v>
      </c>
      <c r="AD19" s="59" t="s">
        <v>252</v>
      </c>
      <c r="AE19" s="59">
        <v>0.32844962999999999</v>
      </c>
      <c r="AF19" s="59">
        <v>-2.96</v>
      </c>
      <c r="AG19" s="60">
        <v>5.4000000000000003E-3</v>
      </c>
    </row>
    <row r="20" spans="2:33" ht="15.75" customHeight="1" thickBot="1" x14ac:dyDescent="0.35">
      <c r="B20" s="61" t="s">
        <v>14</v>
      </c>
      <c r="C20" s="59">
        <v>12</v>
      </c>
      <c r="D20" s="59">
        <v>1.8</v>
      </c>
      <c r="E20" s="59">
        <v>0.3</v>
      </c>
      <c r="F20" s="59">
        <v>0.5</v>
      </c>
      <c r="G20" s="59">
        <v>3</v>
      </c>
      <c r="H20" s="59">
        <v>12</v>
      </c>
      <c r="I20" s="60">
        <v>51.6</v>
      </c>
      <c r="L20" s="58" t="s">
        <v>254</v>
      </c>
      <c r="M20" s="59">
        <v>-0.99363636399999999</v>
      </c>
      <c r="N20" s="59" t="s">
        <v>252</v>
      </c>
      <c r="O20" s="59">
        <v>0.22552284</v>
      </c>
      <c r="P20" s="59">
        <v>-4.41</v>
      </c>
      <c r="Q20" s="60" t="s">
        <v>238</v>
      </c>
      <c r="T20" s="58" t="s">
        <v>254</v>
      </c>
      <c r="U20" s="59">
        <v>-0.88187747000000005</v>
      </c>
      <c r="V20" s="59" t="s">
        <v>252</v>
      </c>
      <c r="W20" s="59">
        <v>0.24667104000000001</v>
      </c>
      <c r="X20" s="59">
        <v>-3.58</v>
      </c>
      <c r="Y20" s="60">
        <v>6.9999999999999999E-4</v>
      </c>
      <c r="AB20" s="58" t="s">
        <v>254</v>
      </c>
      <c r="AC20" s="59">
        <v>-0.54615384600000005</v>
      </c>
      <c r="AD20" s="59" t="s">
        <v>252</v>
      </c>
      <c r="AE20" s="59">
        <v>0.31601467999999999</v>
      </c>
      <c r="AF20" s="59">
        <v>-1.73</v>
      </c>
      <c r="AG20" s="60">
        <v>9.2499999999999999E-2</v>
      </c>
    </row>
    <row r="21" spans="2:33" ht="15.75" customHeight="1" thickBot="1" x14ac:dyDescent="0.35">
      <c r="B21" s="61" t="s">
        <v>75</v>
      </c>
      <c r="C21" s="59">
        <v>14</v>
      </c>
      <c r="D21" s="59">
        <v>2.2000000000000002</v>
      </c>
      <c r="E21" s="59">
        <v>0.2</v>
      </c>
      <c r="F21" s="59">
        <v>1</v>
      </c>
      <c r="G21" s="59">
        <v>3.5</v>
      </c>
      <c r="H21" s="59">
        <v>14</v>
      </c>
      <c r="I21" s="60">
        <v>33.799999999999997</v>
      </c>
      <c r="L21" s="62" t="s">
        <v>255</v>
      </c>
      <c r="M21" s="63">
        <v>0</v>
      </c>
      <c r="N21" s="63" t="s">
        <v>252</v>
      </c>
      <c r="O21" s="63" t="s">
        <v>256</v>
      </c>
      <c r="P21" s="63" t="s">
        <v>256</v>
      </c>
      <c r="Q21" s="64" t="s">
        <v>256</v>
      </c>
      <c r="T21" s="62" t="s">
        <v>255</v>
      </c>
      <c r="U21" s="63">
        <v>0</v>
      </c>
      <c r="V21" s="63" t="s">
        <v>252</v>
      </c>
      <c r="W21" s="63" t="s">
        <v>256</v>
      </c>
      <c r="X21" s="63" t="s">
        <v>256</v>
      </c>
      <c r="Y21" s="64" t="s">
        <v>256</v>
      </c>
      <c r="AB21" s="62" t="s">
        <v>255</v>
      </c>
      <c r="AC21" s="63">
        <v>0</v>
      </c>
      <c r="AD21" s="63" t="s">
        <v>252</v>
      </c>
      <c r="AE21" s="63" t="s">
        <v>256</v>
      </c>
      <c r="AF21" s="63" t="s">
        <v>256</v>
      </c>
      <c r="AG21" s="64" t="s">
        <v>256</v>
      </c>
    </row>
    <row r="22" spans="2:33" ht="15.75" customHeight="1" thickBot="1" x14ac:dyDescent="0.35">
      <c r="B22" s="65" t="s">
        <v>135</v>
      </c>
      <c r="C22" s="63">
        <v>13</v>
      </c>
      <c r="D22" s="63">
        <v>2.8</v>
      </c>
      <c r="E22" s="63">
        <v>0.2</v>
      </c>
      <c r="F22" s="63">
        <v>1.7</v>
      </c>
      <c r="G22" s="63">
        <v>3.9</v>
      </c>
      <c r="H22" s="63">
        <v>13</v>
      </c>
      <c r="I22" s="64">
        <v>28.1</v>
      </c>
    </row>
    <row r="23" spans="2:33" ht="25.5" customHeight="1" x14ac:dyDescent="0.35">
      <c r="B23" s="127" t="s">
        <v>257</v>
      </c>
      <c r="C23" s="127"/>
      <c r="D23" s="127"/>
      <c r="E23" s="127"/>
      <c r="F23" s="127"/>
      <c r="G23" s="127"/>
      <c r="H23" s="127"/>
      <c r="I23" s="127"/>
    </row>
    <row r="24" spans="2:33" x14ac:dyDescent="0.35">
      <c r="L24" s="50"/>
      <c r="M24" s="48"/>
      <c r="N24" s="50" t="s">
        <v>258</v>
      </c>
      <c r="O24" s="48"/>
      <c r="T24" s="50"/>
      <c r="U24" s="48"/>
      <c r="V24" s="50" t="s">
        <v>258</v>
      </c>
      <c r="W24" s="48"/>
      <c r="AB24" s="50"/>
      <c r="AC24" s="48"/>
      <c r="AD24" s="50" t="s">
        <v>258</v>
      </c>
      <c r="AE24" s="48"/>
    </row>
    <row r="25" spans="2:33" ht="15" thickBot="1" x14ac:dyDescent="0.35">
      <c r="L25" s="68"/>
      <c r="M25" s="48"/>
      <c r="N25" s="51" t="s">
        <v>220</v>
      </c>
      <c r="O25" s="48"/>
      <c r="T25" s="68"/>
      <c r="U25" s="48"/>
      <c r="V25" s="51" t="s">
        <v>221</v>
      </c>
      <c r="W25" s="48"/>
      <c r="AB25" s="68"/>
      <c r="AC25" s="48"/>
      <c r="AD25" s="51" t="s">
        <v>222</v>
      </c>
      <c r="AE25" s="48"/>
    </row>
    <row r="26" spans="2:33" ht="15" thickBot="1" x14ac:dyDescent="0.35">
      <c r="L26" s="50"/>
      <c r="M26" s="69" t="s">
        <v>13</v>
      </c>
      <c r="N26" s="70" t="s">
        <v>259</v>
      </c>
      <c r="O26" s="71" t="s">
        <v>260</v>
      </c>
      <c r="T26" s="50"/>
      <c r="U26" s="69" t="s">
        <v>13</v>
      </c>
      <c r="V26" s="70" t="s">
        <v>259</v>
      </c>
      <c r="W26" s="71" t="s">
        <v>260</v>
      </c>
      <c r="AB26" s="50"/>
      <c r="AC26" s="69" t="s">
        <v>13</v>
      </c>
      <c r="AD26" s="70" t="s">
        <v>259</v>
      </c>
      <c r="AE26" s="71" t="s">
        <v>260</v>
      </c>
    </row>
    <row r="27" spans="2:33" ht="15" thickBot="1" x14ac:dyDescent="0.35">
      <c r="L27" s="68"/>
      <c r="M27" s="72" t="s">
        <v>14</v>
      </c>
      <c r="N27" s="73">
        <v>0.61791666999999995</v>
      </c>
      <c r="O27" s="74">
        <v>1</v>
      </c>
      <c r="T27" s="68"/>
      <c r="U27" s="72" t="s">
        <v>14</v>
      </c>
      <c r="V27" s="73">
        <v>1.0790909099999999</v>
      </c>
      <c r="W27" s="74">
        <v>1</v>
      </c>
      <c r="AB27" s="68"/>
      <c r="AC27" s="72" t="s">
        <v>14</v>
      </c>
      <c r="AD27" s="73">
        <v>1.8033333300000001</v>
      </c>
      <c r="AE27" s="74">
        <v>1</v>
      </c>
    </row>
    <row r="28" spans="2:33" ht="15" thickBot="1" x14ac:dyDescent="0.35">
      <c r="M28" s="72" t="s">
        <v>75</v>
      </c>
      <c r="N28" s="73">
        <v>1.46204545</v>
      </c>
      <c r="O28" s="74">
        <v>2</v>
      </c>
      <c r="U28" s="72" t="s">
        <v>75</v>
      </c>
      <c r="V28" s="73">
        <v>1.7413043500000001</v>
      </c>
      <c r="W28" s="74">
        <v>2</v>
      </c>
      <c r="AC28" s="72" t="s">
        <v>75</v>
      </c>
      <c r="AD28" s="73">
        <v>2.23</v>
      </c>
      <c r="AE28" s="74">
        <v>2</v>
      </c>
    </row>
    <row r="29" spans="2:33" ht="15" thickBot="1" x14ac:dyDescent="0.35">
      <c r="M29" s="75" t="s">
        <v>135</v>
      </c>
      <c r="N29" s="76">
        <v>2.4556818200000001</v>
      </c>
      <c r="O29" s="77">
        <v>3</v>
      </c>
      <c r="U29" s="75" t="s">
        <v>135</v>
      </c>
      <c r="V29" s="76">
        <v>2.6231818200000001</v>
      </c>
      <c r="W29" s="77">
        <v>3</v>
      </c>
      <c r="AC29" s="75" t="s">
        <v>135</v>
      </c>
      <c r="AD29" s="76">
        <v>2.77615385</v>
      </c>
      <c r="AE29" s="77">
        <v>3</v>
      </c>
    </row>
    <row r="30" spans="2:33" ht="15" thickBot="1" x14ac:dyDescent="0.35">
      <c r="L30" s="78"/>
      <c r="M30" s="48"/>
      <c r="N30" s="48"/>
      <c r="O30" s="48"/>
      <c r="T30" s="78"/>
      <c r="W30" s="48"/>
      <c r="AB30" s="78"/>
      <c r="AC30" s="48"/>
      <c r="AD30" s="48"/>
      <c r="AE30" s="48"/>
    </row>
    <row r="31" spans="2:33" ht="14.4" x14ac:dyDescent="0.3">
      <c r="M31" s="79" t="s">
        <v>261</v>
      </c>
      <c r="N31" s="80"/>
      <c r="O31" s="80"/>
      <c r="P31" s="81"/>
      <c r="U31" s="79" t="s">
        <v>261</v>
      </c>
      <c r="V31" s="80"/>
      <c r="W31" s="80"/>
      <c r="X31" s="81"/>
      <c r="AC31" s="79" t="s">
        <v>261</v>
      </c>
      <c r="AD31" s="80"/>
      <c r="AE31" s="80"/>
      <c r="AF31" s="81"/>
    </row>
    <row r="32" spans="2:33" ht="14.4" x14ac:dyDescent="0.3">
      <c r="M32" s="82" t="s">
        <v>262</v>
      </c>
      <c r="N32" s="83"/>
      <c r="O32" s="83"/>
      <c r="P32" s="84"/>
      <c r="U32" s="82" t="s">
        <v>262</v>
      </c>
      <c r="V32" s="83"/>
      <c r="W32" s="83"/>
      <c r="X32" s="84"/>
      <c r="AC32" s="82" t="s">
        <v>262</v>
      </c>
      <c r="AD32" s="83"/>
      <c r="AE32" s="83"/>
      <c r="AF32" s="84"/>
    </row>
    <row r="33" spans="12:32" ht="15" thickBot="1" x14ac:dyDescent="0.35">
      <c r="M33" s="85" t="s">
        <v>263</v>
      </c>
      <c r="N33" s="86"/>
      <c r="O33" s="86"/>
      <c r="P33" s="87"/>
      <c r="U33" s="85" t="s">
        <v>263</v>
      </c>
      <c r="V33" s="86"/>
      <c r="W33" s="86"/>
      <c r="X33" s="87"/>
      <c r="AC33" s="85" t="s">
        <v>263</v>
      </c>
      <c r="AD33" s="86"/>
      <c r="AE33" s="86"/>
      <c r="AF33" s="87"/>
    </row>
    <row r="34" spans="12:32" ht="15" thickBot="1" x14ac:dyDescent="0.35">
      <c r="M34" s="88" t="s">
        <v>264</v>
      </c>
      <c r="N34" s="89">
        <v>1</v>
      </c>
      <c r="O34" s="89">
        <v>2</v>
      </c>
      <c r="P34" s="90">
        <v>3</v>
      </c>
      <c r="U34" s="88" t="s">
        <v>264</v>
      </c>
      <c r="V34" s="89">
        <v>1</v>
      </c>
      <c r="W34" s="89">
        <v>2</v>
      </c>
      <c r="X34" s="90">
        <v>3</v>
      </c>
      <c r="AC34" s="88" t="s">
        <v>264</v>
      </c>
      <c r="AD34" s="89">
        <v>1</v>
      </c>
      <c r="AE34" s="89">
        <v>2</v>
      </c>
      <c r="AF34" s="90">
        <v>3</v>
      </c>
    </row>
    <row r="35" spans="12:32" ht="15" thickBot="1" x14ac:dyDescent="0.35">
      <c r="L35" s="78"/>
      <c r="M35" s="72">
        <v>1</v>
      </c>
      <c r="N35" s="73"/>
      <c r="O35" s="73">
        <v>8.9999999999999998E-4</v>
      </c>
      <c r="P35" s="74" t="s">
        <v>238</v>
      </c>
      <c r="T35" s="78"/>
      <c r="U35" s="72">
        <v>1</v>
      </c>
      <c r="V35" s="73"/>
      <c r="W35" s="73">
        <v>2.47E-2</v>
      </c>
      <c r="X35" s="74" t="s">
        <v>238</v>
      </c>
      <c r="AB35" s="78"/>
      <c r="AC35" s="72">
        <v>1</v>
      </c>
      <c r="AD35" s="73"/>
      <c r="AE35" s="73">
        <v>0.39250000000000002</v>
      </c>
      <c r="AF35" s="74">
        <v>1.4500000000000001E-2</v>
      </c>
    </row>
    <row r="36" spans="12:32" ht="15" thickBot="1" x14ac:dyDescent="0.35">
      <c r="M36" s="72">
        <v>2</v>
      </c>
      <c r="N36" s="91">
        <v>8.9999999999999998E-4</v>
      </c>
      <c r="O36" s="73"/>
      <c r="P36" s="74">
        <v>1E-4</v>
      </c>
      <c r="U36" s="72">
        <v>2</v>
      </c>
      <c r="V36" s="91">
        <v>2.47E-2</v>
      </c>
      <c r="W36" s="73"/>
      <c r="X36" s="74">
        <v>1.9E-3</v>
      </c>
      <c r="AC36" s="72">
        <v>2</v>
      </c>
      <c r="AD36" s="73">
        <v>0.39250000000000002</v>
      </c>
      <c r="AE36" s="73"/>
      <c r="AF36" s="74">
        <v>0.2087</v>
      </c>
    </row>
    <row r="37" spans="12:32" ht="15" thickBot="1" x14ac:dyDescent="0.35">
      <c r="M37" s="75">
        <v>3</v>
      </c>
      <c r="N37" s="92" t="s">
        <v>238</v>
      </c>
      <c r="O37" s="92">
        <v>1E-4</v>
      </c>
      <c r="P37" s="77"/>
      <c r="U37" s="75">
        <v>3</v>
      </c>
      <c r="V37" s="92" t="s">
        <v>238</v>
      </c>
      <c r="W37" s="92">
        <v>1.9E-3</v>
      </c>
      <c r="X37" s="77"/>
      <c r="AC37" s="75">
        <v>3</v>
      </c>
      <c r="AD37" s="92">
        <v>1.4500000000000001E-2</v>
      </c>
      <c r="AE37" s="76">
        <v>0.2087</v>
      </c>
      <c r="AF37" s="77"/>
    </row>
  </sheetData>
  <mergeCells count="10">
    <mergeCell ref="B12:I12"/>
    <mergeCell ref="B17:I17"/>
    <mergeCell ref="B18:I18"/>
    <mergeCell ref="B23:I23"/>
    <mergeCell ref="B2:I2"/>
    <mergeCell ref="B3:I3"/>
    <mergeCell ref="B4:I4"/>
    <mergeCell ref="B5:I5"/>
    <mergeCell ref="B6:I6"/>
    <mergeCell ref="B11:I11"/>
  </mergeCells>
  <pageMargins left="0.7" right="0.7" top="0.75" bottom="0.75" header="0.3" footer="0.3"/>
  <pageSetup scale="94" orientation="portrait" horizontalDpi="1200" verticalDpi="1200" r:id="rId1"/>
  <colBreaks count="1" manualBreakCount="1">
    <brk id="10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7"/>
  <sheetViews>
    <sheetView view="pageBreakPreview" zoomScale="60" zoomScaleNormal="100" workbookViewId="0">
      <selection activeCell="A2" sqref="A2"/>
    </sheetView>
  </sheetViews>
  <sheetFormatPr defaultRowHeight="14.5" x14ac:dyDescent="0.35"/>
  <cols>
    <col min="3" max="3" width="8.90625" style="46"/>
    <col min="4" max="5" width="8.90625" style="47"/>
  </cols>
  <sheetData>
    <row r="1" spans="1:5" ht="14.4" x14ac:dyDescent="0.3">
      <c r="A1" t="s">
        <v>8</v>
      </c>
      <c r="B1" t="s">
        <v>9</v>
      </c>
      <c r="C1" s="46" t="s">
        <v>208</v>
      </c>
      <c r="D1" s="47" t="s">
        <v>209</v>
      </c>
      <c r="E1" s="47" t="s">
        <v>210</v>
      </c>
    </row>
    <row r="2" spans="1:5" ht="14.4" x14ac:dyDescent="0.3">
      <c r="A2" t="s">
        <v>211</v>
      </c>
      <c r="B2" t="s">
        <v>137</v>
      </c>
      <c r="C2" s="46">
        <v>25</v>
      </c>
      <c r="D2" s="47">
        <v>3.625</v>
      </c>
      <c r="E2" s="47">
        <v>3.6749999999999998</v>
      </c>
    </row>
    <row r="3" spans="1:5" ht="14.4" x14ac:dyDescent="0.3">
      <c r="A3" t="s">
        <v>211</v>
      </c>
      <c r="B3" s="8" t="s">
        <v>136</v>
      </c>
      <c r="C3" s="46">
        <v>25</v>
      </c>
      <c r="D3" s="47">
        <v>3.375</v>
      </c>
      <c r="E3" s="47">
        <v>3.4249999999999998</v>
      </c>
    </row>
    <row r="4" spans="1:5" ht="14.4" x14ac:dyDescent="0.3">
      <c r="A4" t="s">
        <v>211</v>
      </c>
      <c r="B4" s="8" t="s">
        <v>140</v>
      </c>
      <c r="C4" s="46">
        <v>25</v>
      </c>
      <c r="D4" s="47">
        <v>2.25</v>
      </c>
      <c r="E4" s="47">
        <v>2.2999999999999998</v>
      </c>
    </row>
    <row r="5" spans="1:5" ht="14.4" x14ac:dyDescent="0.3">
      <c r="A5" t="s">
        <v>211</v>
      </c>
      <c r="B5" s="8" t="s">
        <v>143</v>
      </c>
      <c r="C5" s="46">
        <v>25</v>
      </c>
      <c r="D5" s="47">
        <v>2.75</v>
      </c>
      <c r="E5" s="47">
        <v>2.8</v>
      </c>
    </row>
    <row r="6" spans="1:5" ht="14.4" x14ac:dyDescent="0.3">
      <c r="A6" t="s">
        <v>211</v>
      </c>
      <c r="B6" s="8" t="s">
        <v>150</v>
      </c>
      <c r="C6" s="46">
        <v>25</v>
      </c>
      <c r="D6" s="47">
        <v>1.875</v>
      </c>
      <c r="E6" s="47">
        <v>1.925</v>
      </c>
    </row>
    <row r="7" spans="1:5" ht="14.4" x14ac:dyDescent="0.3">
      <c r="A7" t="s">
        <v>211</v>
      </c>
      <c r="B7" s="8" t="s">
        <v>146</v>
      </c>
      <c r="C7" s="46">
        <v>25</v>
      </c>
      <c r="D7" s="47">
        <v>2</v>
      </c>
      <c r="E7" s="47">
        <v>2.0499999999999998</v>
      </c>
    </row>
    <row r="8" spans="1:5" ht="14.4" x14ac:dyDescent="0.3">
      <c r="A8" t="s">
        <v>211</v>
      </c>
      <c r="B8" s="8" t="s">
        <v>149</v>
      </c>
      <c r="C8" s="46">
        <v>25</v>
      </c>
      <c r="D8" s="47">
        <v>1.5</v>
      </c>
      <c r="E8" s="47">
        <v>1.55</v>
      </c>
    </row>
    <row r="9" spans="1:5" ht="14.4" x14ac:dyDescent="0.3">
      <c r="A9" t="s">
        <v>211</v>
      </c>
      <c r="B9" s="8" t="s">
        <v>153</v>
      </c>
      <c r="C9" s="46">
        <v>25</v>
      </c>
      <c r="D9" s="47">
        <v>2.25</v>
      </c>
      <c r="E9" s="47">
        <v>2.2999999999999998</v>
      </c>
    </row>
    <row r="10" spans="1:5" ht="14.4" x14ac:dyDescent="0.3">
      <c r="A10" t="s">
        <v>211</v>
      </c>
      <c r="B10" s="8" t="s">
        <v>156</v>
      </c>
      <c r="C10" s="46">
        <v>25</v>
      </c>
      <c r="D10" s="47">
        <v>2.125</v>
      </c>
      <c r="E10" s="47">
        <v>2.1749999999999998</v>
      </c>
    </row>
    <row r="11" spans="1:5" ht="14.4" x14ac:dyDescent="0.3">
      <c r="A11" t="s">
        <v>211</v>
      </c>
      <c r="B11" s="8" t="s">
        <v>159</v>
      </c>
      <c r="C11" s="46">
        <v>25</v>
      </c>
      <c r="D11" s="47">
        <v>3.5</v>
      </c>
      <c r="E11" s="47">
        <v>3.55</v>
      </c>
    </row>
    <row r="12" spans="1:5" ht="14.4" x14ac:dyDescent="0.3">
      <c r="A12" t="s">
        <v>211</v>
      </c>
      <c r="B12" s="8" t="s">
        <v>162</v>
      </c>
      <c r="C12" s="46">
        <v>25</v>
      </c>
      <c r="D12" s="47">
        <v>3.625</v>
      </c>
      <c r="E12" s="47">
        <v>3.6749999999999998</v>
      </c>
    </row>
    <row r="13" spans="1:5" ht="14.4" x14ac:dyDescent="0.3">
      <c r="A13" t="s">
        <v>211</v>
      </c>
      <c r="B13" s="8" t="s">
        <v>165</v>
      </c>
      <c r="C13" s="46">
        <v>25</v>
      </c>
      <c r="D13" s="47">
        <v>3.25</v>
      </c>
      <c r="E13" s="47">
        <v>3.3</v>
      </c>
    </row>
    <row r="14" spans="1:5" ht="14.4" x14ac:dyDescent="0.3">
      <c r="A14" t="s">
        <v>211</v>
      </c>
      <c r="B14" s="8" t="s">
        <v>168</v>
      </c>
      <c r="C14" s="46">
        <v>25</v>
      </c>
      <c r="D14" s="47">
        <v>3</v>
      </c>
      <c r="E14" s="47">
        <v>3.05</v>
      </c>
    </row>
    <row r="15" spans="1:5" ht="14.4" x14ac:dyDescent="0.3">
      <c r="A15" t="s">
        <v>211</v>
      </c>
      <c r="B15" s="8" t="s">
        <v>171</v>
      </c>
      <c r="C15" s="46">
        <v>25</v>
      </c>
      <c r="D15" s="47">
        <v>3.375</v>
      </c>
      <c r="E15" s="47">
        <v>3.4249999999999998</v>
      </c>
    </row>
    <row r="16" spans="1:5" ht="14.4" x14ac:dyDescent="0.3">
      <c r="A16" t="s">
        <v>211</v>
      </c>
      <c r="B16" s="8" t="s">
        <v>181</v>
      </c>
      <c r="C16" s="46">
        <v>25</v>
      </c>
      <c r="D16" s="47">
        <v>2.125</v>
      </c>
      <c r="E16" s="47">
        <v>2.1749999999999998</v>
      </c>
    </row>
    <row r="17" spans="1:5" ht="14.4" x14ac:dyDescent="0.3">
      <c r="A17" t="s">
        <v>211</v>
      </c>
      <c r="B17" s="8" t="s">
        <v>174</v>
      </c>
      <c r="C17" s="46">
        <v>25</v>
      </c>
      <c r="D17" s="47">
        <v>1.625</v>
      </c>
      <c r="E17" s="47">
        <v>1.675</v>
      </c>
    </row>
    <row r="18" spans="1:5" ht="14.4" x14ac:dyDescent="0.3">
      <c r="A18" t="s">
        <v>211</v>
      </c>
      <c r="B18" s="8" t="s">
        <v>177</v>
      </c>
      <c r="C18" s="46">
        <v>25</v>
      </c>
      <c r="D18" s="47">
        <v>2.625</v>
      </c>
      <c r="E18" s="47">
        <v>2.6749999999999998</v>
      </c>
    </row>
    <row r="19" spans="1:5" ht="14.4" x14ac:dyDescent="0.3">
      <c r="A19" t="s">
        <v>211</v>
      </c>
      <c r="B19" s="8" t="s">
        <v>180</v>
      </c>
      <c r="C19" s="46">
        <v>25</v>
      </c>
      <c r="D19" s="47">
        <v>2.75</v>
      </c>
      <c r="E19" s="47">
        <v>2.8</v>
      </c>
    </row>
    <row r="20" spans="1:5" ht="14.4" x14ac:dyDescent="0.3">
      <c r="A20" t="s">
        <v>211</v>
      </c>
      <c r="B20" s="8" t="s">
        <v>183</v>
      </c>
      <c r="C20" s="46">
        <v>25</v>
      </c>
      <c r="D20" s="47">
        <v>1.5</v>
      </c>
      <c r="E20" s="47">
        <v>1.55</v>
      </c>
    </row>
    <row r="21" spans="1:5" ht="14.4" x14ac:dyDescent="0.3">
      <c r="A21" t="s">
        <v>211</v>
      </c>
      <c r="B21" s="8" t="s">
        <v>185</v>
      </c>
      <c r="C21" s="46">
        <v>25</v>
      </c>
      <c r="D21" s="47">
        <v>3.5</v>
      </c>
      <c r="E21" s="47">
        <v>3.55</v>
      </c>
    </row>
    <row r="22" spans="1:5" ht="14.4" x14ac:dyDescent="0.3">
      <c r="A22" t="s">
        <v>211</v>
      </c>
      <c r="B22" s="8" t="s">
        <v>187</v>
      </c>
      <c r="C22" s="46">
        <v>25</v>
      </c>
      <c r="D22" s="47">
        <v>1.375</v>
      </c>
      <c r="E22" s="47">
        <v>1.425</v>
      </c>
    </row>
    <row r="23" spans="1:5" ht="14.4" x14ac:dyDescent="0.3">
      <c r="A23" t="s">
        <v>211</v>
      </c>
      <c r="B23" s="8" t="s">
        <v>189</v>
      </c>
      <c r="C23" s="46">
        <v>25</v>
      </c>
      <c r="D23" s="47">
        <v>1.25</v>
      </c>
      <c r="E23" s="47">
        <v>1.3</v>
      </c>
    </row>
    <row r="24" spans="1:5" ht="14.4" x14ac:dyDescent="0.3">
      <c r="A24" t="s">
        <v>211</v>
      </c>
      <c r="B24" s="8" t="s">
        <v>138</v>
      </c>
      <c r="C24" s="46">
        <v>33</v>
      </c>
      <c r="D24" s="47">
        <v>1.75</v>
      </c>
      <c r="E24">
        <v>1.93</v>
      </c>
    </row>
    <row r="25" spans="1:5" ht="14.4" x14ac:dyDescent="0.3">
      <c r="A25" t="s">
        <v>211</v>
      </c>
      <c r="B25" s="8" t="s">
        <v>141</v>
      </c>
      <c r="C25" s="46">
        <v>33</v>
      </c>
      <c r="D25" s="47">
        <v>3.5</v>
      </c>
      <c r="E25">
        <v>3.68</v>
      </c>
    </row>
    <row r="26" spans="1:5" ht="14.4" x14ac:dyDescent="0.3">
      <c r="A26" t="s">
        <v>211</v>
      </c>
      <c r="B26" s="8" t="s">
        <v>144</v>
      </c>
      <c r="C26" s="46">
        <v>33</v>
      </c>
      <c r="D26" s="47">
        <v>1.5</v>
      </c>
      <c r="E26">
        <v>1.68</v>
      </c>
    </row>
    <row r="27" spans="1:5" ht="14.4" x14ac:dyDescent="0.3">
      <c r="A27" t="s">
        <v>211</v>
      </c>
      <c r="B27" s="8" t="s">
        <v>147</v>
      </c>
      <c r="C27" s="46">
        <v>33</v>
      </c>
      <c r="D27" s="47">
        <v>3.25</v>
      </c>
      <c r="E27">
        <v>3.43</v>
      </c>
    </row>
    <row r="28" spans="1:5" ht="14.4" x14ac:dyDescent="0.3">
      <c r="A28" t="s">
        <v>211</v>
      </c>
      <c r="B28" s="8" t="s">
        <v>151</v>
      </c>
      <c r="C28" s="46">
        <v>33</v>
      </c>
      <c r="D28" s="47">
        <v>2.25</v>
      </c>
      <c r="E28">
        <v>2.4300000000000002</v>
      </c>
    </row>
    <row r="29" spans="1:5" ht="14.4" x14ac:dyDescent="0.3">
      <c r="A29" t="s">
        <v>211</v>
      </c>
      <c r="B29" s="8" t="s">
        <v>154</v>
      </c>
      <c r="C29" s="46">
        <v>33</v>
      </c>
      <c r="D29" s="47">
        <v>1.5</v>
      </c>
      <c r="E29">
        <v>1.68</v>
      </c>
    </row>
    <row r="30" spans="1:5" ht="14.4" x14ac:dyDescent="0.3">
      <c r="A30" t="s">
        <v>211</v>
      </c>
      <c r="B30" s="8" t="s">
        <v>157</v>
      </c>
      <c r="C30" s="46">
        <v>33</v>
      </c>
      <c r="D30" s="47">
        <v>3.25</v>
      </c>
      <c r="E30">
        <v>3.43</v>
      </c>
    </row>
    <row r="31" spans="1:5" x14ac:dyDescent="0.35">
      <c r="A31" t="s">
        <v>211</v>
      </c>
      <c r="B31" s="8" t="s">
        <v>160</v>
      </c>
      <c r="C31" s="46">
        <v>33</v>
      </c>
      <c r="D31" s="47">
        <v>3.25</v>
      </c>
      <c r="E31">
        <v>3.43</v>
      </c>
    </row>
    <row r="32" spans="1:5" x14ac:dyDescent="0.35">
      <c r="A32" t="s">
        <v>211</v>
      </c>
      <c r="B32" s="8" t="s">
        <v>163</v>
      </c>
      <c r="C32" s="46">
        <v>33</v>
      </c>
      <c r="D32" s="47">
        <v>4</v>
      </c>
      <c r="E32">
        <v>4.18</v>
      </c>
    </row>
    <row r="33" spans="1:5" x14ac:dyDescent="0.35">
      <c r="A33" t="s">
        <v>211</v>
      </c>
      <c r="B33" s="8" t="s">
        <v>166</v>
      </c>
      <c r="C33" s="46">
        <v>33</v>
      </c>
      <c r="D33" s="47">
        <v>2</v>
      </c>
      <c r="E33">
        <v>2.1800000000000002</v>
      </c>
    </row>
    <row r="34" spans="1:5" x14ac:dyDescent="0.35">
      <c r="A34" t="s">
        <v>211</v>
      </c>
      <c r="B34" s="8" t="s">
        <v>169</v>
      </c>
      <c r="C34" s="46">
        <v>33</v>
      </c>
      <c r="D34" s="47">
        <v>2.5</v>
      </c>
      <c r="E34">
        <v>2.68</v>
      </c>
    </row>
    <row r="35" spans="1:5" x14ac:dyDescent="0.35">
      <c r="A35" t="s">
        <v>211</v>
      </c>
      <c r="B35" s="8" t="s">
        <v>172</v>
      </c>
      <c r="C35" s="46">
        <v>33</v>
      </c>
      <c r="D35" s="47">
        <v>3.5</v>
      </c>
      <c r="E35">
        <v>3.68</v>
      </c>
    </row>
    <row r="36" spans="1:5" x14ac:dyDescent="0.35">
      <c r="A36" t="s">
        <v>211</v>
      </c>
      <c r="B36" s="8" t="s">
        <v>175</v>
      </c>
      <c r="C36" s="46">
        <v>33</v>
      </c>
      <c r="D36" s="47">
        <v>3</v>
      </c>
      <c r="E36">
        <v>3.18</v>
      </c>
    </row>
    <row r="37" spans="1:5" x14ac:dyDescent="0.35">
      <c r="A37" t="s">
        <v>211</v>
      </c>
      <c r="B37" s="8" t="s">
        <v>178</v>
      </c>
      <c r="C37" s="46">
        <v>33</v>
      </c>
      <c r="D37" s="47">
        <v>1.75</v>
      </c>
      <c r="E37">
        <v>1.93</v>
      </c>
    </row>
    <row r="38" spans="1:5" x14ac:dyDescent="0.35">
      <c r="A38" t="s">
        <v>211</v>
      </c>
      <c r="B38" s="8" t="s">
        <v>182</v>
      </c>
      <c r="C38" s="46">
        <v>33</v>
      </c>
      <c r="D38" s="47">
        <v>1</v>
      </c>
      <c r="E38">
        <v>1.18</v>
      </c>
    </row>
    <row r="39" spans="1:5" x14ac:dyDescent="0.35">
      <c r="A39" t="s">
        <v>211</v>
      </c>
      <c r="B39" s="8" t="s">
        <v>184</v>
      </c>
      <c r="C39" s="46">
        <v>33</v>
      </c>
      <c r="D39" s="47">
        <v>2</v>
      </c>
      <c r="E39">
        <v>2.1800000000000002</v>
      </c>
    </row>
    <row r="40" spans="1:5" x14ac:dyDescent="0.35">
      <c r="A40" t="s">
        <v>211</v>
      </c>
      <c r="B40" s="8" t="s">
        <v>186</v>
      </c>
      <c r="C40" s="46">
        <v>33</v>
      </c>
      <c r="D40" s="47">
        <v>3.75</v>
      </c>
      <c r="E40">
        <v>3.93</v>
      </c>
    </row>
    <row r="41" spans="1:5" x14ac:dyDescent="0.35">
      <c r="A41" t="s">
        <v>211</v>
      </c>
      <c r="B41" s="8" t="s">
        <v>188</v>
      </c>
      <c r="C41" s="46">
        <v>33</v>
      </c>
      <c r="D41" s="47">
        <v>2</v>
      </c>
      <c r="E41">
        <v>2.1800000000000002</v>
      </c>
    </row>
    <row r="42" spans="1:5" x14ac:dyDescent="0.35">
      <c r="A42" t="s">
        <v>211</v>
      </c>
      <c r="B42" s="8" t="s">
        <v>190</v>
      </c>
      <c r="C42" s="46">
        <v>33</v>
      </c>
      <c r="D42" s="47">
        <v>2.75</v>
      </c>
      <c r="E42">
        <v>2.93</v>
      </c>
    </row>
    <row r="43" spans="1:5" x14ac:dyDescent="0.35">
      <c r="A43" t="s">
        <v>211</v>
      </c>
      <c r="B43" s="8" t="s">
        <v>191</v>
      </c>
      <c r="C43" s="46">
        <v>33</v>
      </c>
      <c r="D43" s="47">
        <v>1.75</v>
      </c>
      <c r="E43">
        <v>1.93</v>
      </c>
    </row>
    <row r="44" spans="1:5" x14ac:dyDescent="0.35">
      <c r="A44" t="s">
        <v>211</v>
      </c>
      <c r="B44" s="8" t="s">
        <v>192</v>
      </c>
      <c r="C44" s="46">
        <v>33</v>
      </c>
      <c r="D44" s="47">
        <v>1.75</v>
      </c>
      <c r="E44">
        <v>1.93</v>
      </c>
    </row>
    <row r="45" spans="1:5" x14ac:dyDescent="0.35">
      <c r="A45" t="s">
        <v>211</v>
      </c>
      <c r="B45" s="8" t="s">
        <v>193</v>
      </c>
      <c r="C45" s="46">
        <v>33</v>
      </c>
      <c r="D45" s="47">
        <v>1.75</v>
      </c>
      <c r="E45">
        <v>1.93</v>
      </c>
    </row>
    <row r="46" spans="1:5" x14ac:dyDescent="0.35">
      <c r="A46" t="s">
        <v>211</v>
      </c>
      <c r="B46" s="8" t="s">
        <v>142</v>
      </c>
      <c r="C46" s="46">
        <v>45</v>
      </c>
      <c r="D46" s="47">
        <v>3.75</v>
      </c>
      <c r="E46">
        <v>3.93</v>
      </c>
    </row>
    <row r="47" spans="1:5" x14ac:dyDescent="0.35">
      <c r="A47" t="s">
        <v>211</v>
      </c>
      <c r="B47" s="8" t="s">
        <v>145</v>
      </c>
      <c r="C47" s="46">
        <v>45</v>
      </c>
      <c r="D47" s="47">
        <v>3.5</v>
      </c>
      <c r="E47">
        <v>3.68</v>
      </c>
    </row>
    <row r="48" spans="1:5" x14ac:dyDescent="0.35">
      <c r="A48" t="s">
        <v>211</v>
      </c>
      <c r="B48" s="8" t="s">
        <v>148</v>
      </c>
      <c r="C48" s="46">
        <v>45</v>
      </c>
      <c r="D48" s="47">
        <v>2.25</v>
      </c>
      <c r="E48">
        <v>2.4300000000000002</v>
      </c>
    </row>
    <row r="49" spans="1:5" x14ac:dyDescent="0.35">
      <c r="A49" t="s">
        <v>211</v>
      </c>
      <c r="B49" s="8" t="s">
        <v>152</v>
      </c>
      <c r="C49" s="46">
        <v>45</v>
      </c>
      <c r="D49" s="47">
        <v>3.5</v>
      </c>
      <c r="E49">
        <v>3.68</v>
      </c>
    </row>
    <row r="50" spans="1:5" x14ac:dyDescent="0.35">
      <c r="A50" t="s">
        <v>211</v>
      </c>
      <c r="B50" s="8" t="s">
        <v>155</v>
      </c>
      <c r="C50" s="46">
        <v>45</v>
      </c>
      <c r="D50" s="47">
        <v>3.5</v>
      </c>
      <c r="E50">
        <v>3.68</v>
      </c>
    </row>
    <row r="51" spans="1:5" x14ac:dyDescent="0.35">
      <c r="A51" t="s">
        <v>211</v>
      </c>
      <c r="B51" s="8" t="s">
        <v>158</v>
      </c>
      <c r="C51" s="46">
        <v>45</v>
      </c>
      <c r="D51" s="47">
        <v>3.25</v>
      </c>
      <c r="E51">
        <v>3.43</v>
      </c>
    </row>
    <row r="52" spans="1:5" x14ac:dyDescent="0.35">
      <c r="A52" t="s">
        <v>211</v>
      </c>
      <c r="B52" s="8" t="s">
        <v>161</v>
      </c>
      <c r="C52" s="46">
        <v>45</v>
      </c>
      <c r="D52" s="47">
        <v>1.5</v>
      </c>
      <c r="E52">
        <v>1.68</v>
      </c>
    </row>
    <row r="53" spans="1:5" x14ac:dyDescent="0.35">
      <c r="A53" t="s">
        <v>211</v>
      </c>
      <c r="B53" s="8" t="s">
        <v>164</v>
      </c>
      <c r="C53" s="46">
        <v>45</v>
      </c>
      <c r="D53" s="47">
        <v>2</v>
      </c>
      <c r="E53">
        <v>2.1800000000000002</v>
      </c>
    </row>
    <row r="54" spans="1:5" x14ac:dyDescent="0.35">
      <c r="A54" t="s">
        <v>211</v>
      </c>
      <c r="B54" s="8" t="s">
        <v>167</v>
      </c>
      <c r="C54" s="46">
        <v>45</v>
      </c>
      <c r="D54" s="47">
        <v>2.5</v>
      </c>
      <c r="E54">
        <v>2.68</v>
      </c>
    </row>
    <row r="55" spans="1:5" x14ac:dyDescent="0.35">
      <c r="A55" t="s">
        <v>211</v>
      </c>
      <c r="B55" s="8" t="s">
        <v>170</v>
      </c>
      <c r="C55" s="46">
        <v>45</v>
      </c>
      <c r="D55" s="47">
        <v>2</v>
      </c>
      <c r="E55">
        <v>2.1800000000000002</v>
      </c>
    </row>
    <row r="56" spans="1:5" x14ac:dyDescent="0.35">
      <c r="A56" t="s">
        <v>211</v>
      </c>
      <c r="B56" s="8" t="s">
        <v>173</v>
      </c>
      <c r="C56" s="46">
        <v>45</v>
      </c>
      <c r="D56" s="47">
        <v>2</v>
      </c>
      <c r="E56">
        <v>2.1800000000000002</v>
      </c>
    </row>
    <row r="57" spans="1:5" x14ac:dyDescent="0.35">
      <c r="A57" t="s">
        <v>211</v>
      </c>
      <c r="B57" s="8" t="s">
        <v>176</v>
      </c>
      <c r="C57" s="46">
        <v>45</v>
      </c>
      <c r="D57" s="47">
        <v>2</v>
      </c>
      <c r="E57">
        <v>2.1800000000000002</v>
      </c>
    </row>
    <row r="58" spans="1:5" x14ac:dyDescent="0.35">
      <c r="A58" t="s">
        <v>211</v>
      </c>
      <c r="B58" s="8" t="s">
        <v>179</v>
      </c>
      <c r="C58" s="46">
        <v>45</v>
      </c>
      <c r="D58" s="47">
        <v>2</v>
      </c>
      <c r="E58">
        <v>2.1800000000000002</v>
      </c>
    </row>
    <row r="59" spans="1:5" x14ac:dyDescent="0.35">
      <c r="A59" t="s">
        <v>212</v>
      </c>
      <c r="B59" s="8" t="s">
        <v>76</v>
      </c>
      <c r="C59" s="46">
        <v>25</v>
      </c>
      <c r="D59" s="47">
        <v>3.75</v>
      </c>
      <c r="E59" s="47">
        <v>2.5700000000000003</v>
      </c>
    </row>
    <row r="60" spans="1:5" x14ac:dyDescent="0.35">
      <c r="A60" t="s">
        <v>212</v>
      </c>
      <c r="B60" s="8" t="s">
        <v>79</v>
      </c>
      <c r="C60" s="46">
        <v>25</v>
      </c>
      <c r="D60" s="47">
        <v>3.125</v>
      </c>
      <c r="E60" s="47">
        <v>1.9450000000000001</v>
      </c>
    </row>
    <row r="61" spans="1:5" x14ac:dyDescent="0.35">
      <c r="A61" t="s">
        <v>212</v>
      </c>
      <c r="B61" s="8" t="s">
        <v>82</v>
      </c>
      <c r="C61" s="46">
        <v>25</v>
      </c>
      <c r="D61" s="47">
        <v>3.5</v>
      </c>
      <c r="E61" s="47">
        <v>2.3200000000000003</v>
      </c>
    </row>
    <row r="62" spans="1:5" x14ac:dyDescent="0.35">
      <c r="A62" t="s">
        <v>212</v>
      </c>
      <c r="B62" s="8" t="s">
        <v>85</v>
      </c>
      <c r="C62" s="46">
        <v>25</v>
      </c>
      <c r="D62" s="47">
        <v>3.125</v>
      </c>
      <c r="E62" s="47">
        <v>1.9450000000000001</v>
      </c>
    </row>
    <row r="63" spans="1:5" x14ac:dyDescent="0.35">
      <c r="A63" t="s">
        <v>212</v>
      </c>
      <c r="B63" s="8" t="s">
        <v>88</v>
      </c>
      <c r="C63" s="46">
        <v>25</v>
      </c>
      <c r="D63" s="47">
        <v>2</v>
      </c>
      <c r="E63" s="47">
        <v>0.82000000000000006</v>
      </c>
    </row>
    <row r="64" spans="1:5" x14ac:dyDescent="0.35">
      <c r="A64" t="s">
        <v>212</v>
      </c>
      <c r="B64" s="8" t="s">
        <v>91</v>
      </c>
      <c r="C64" s="46">
        <v>25</v>
      </c>
      <c r="D64" s="47">
        <v>2.875</v>
      </c>
      <c r="E64" s="47">
        <v>1.6950000000000001</v>
      </c>
    </row>
    <row r="65" spans="1:5" x14ac:dyDescent="0.35">
      <c r="A65" t="s">
        <v>212</v>
      </c>
      <c r="B65" s="8" t="s">
        <v>94</v>
      </c>
      <c r="C65" s="46">
        <v>25</v>
      </c>
      <c r="D65" s="47">
        <v>2.5</v>
      </c>
      <c r="E65" s="47">
        <v>1.32</v>
      </c>
    </row>
    <row r="66" spans="1:5" x14ac:dyDescent="0.35">
      <c r="A66" t="s">
        <v>212</v>
      </c>
      <c r="B66" s="8" t="s">
        <v>97</v>
      </c>
      <c r="C66" s="46">
        <v>25</v>
      </c>
      <c r="D66" s="47">
        <v>2.5</v>
      </c>
      <c r="E66" s="47">
        <v>1.32</v>
      </c>
    </row>
    <row r="67" spans="1:5" x14ac:dyDescent="0.35">
      <c r="A67" t="s">
        <v>212</v>
      </c>
      <c r="B67" s="8" t="s">
        <v>100</v>
      </c>
      <c r="C67" s="46">
        <v>25</v>
      </c>
      <c r="D67" s="47">
        <v>2.875</v>
      </c>
      <c r="E67" s="47">
        <v>1.6950000000000001</v>
      </c>
    </row>
    <row r="68" spans="1:5" x14ac:dyDescent="0.35">
      <c r="A68" t="s">
        <v>212</v>
      </c>
      <c r="B68" s="8" t="s">
        <v>103</v>
      </c>
      <c r="C68" s="46">
        <v>25</v>
      </c>
      <c r="D68" s="47">
        <v>1.5</v>
      </c>
      <c r="E68" s="47">
        <v>0.32000000000000006</v>
      </c>
    </row>
    <row r="69" spans="1:5" x14ac:dyDescent="0.35">
      <c r="A69" t="s">
        <v>212</v>
      </c>
      <c r="B69" s="8" t="s">
        <v>106</v>
      </c>
      <c r="C69" s="46">
        <v>25</v>
      </c>
      <c r="D69" s="47">
        <v>3</v>
      </c>
      <c r="E69" s="47">
        <v>1.82</v>
      </c>
    </row>
    <row r="70" spans="1:5" x14ac:dyDescent="0.35">
      <c r="A70" t="s">
        <v>212</v>
      </c>
      <c r="B70" s="8" t="s">
        <v>109</v>
      </c>
      <c r="C70" s="46">
        <v>25</v>
      </c>
      <c r="D70" s="47">
        <v>2.625</v>
      </c>
      <c r="E70" s="47">
        <v>1.4450000000000001</v>
      </c>
    </row>
    <row r="71" spans="1:5" x14ac:dyDescent="0.35">
      <c r="A71" t="s">
        <v>212</v>
      </c>
      <c r="B71" s="8" t="s">
        <v>112</v>
      </c>
      <c r="C71" s="46">
        <v>25</v>
      </c>
      <c r="D71" s="47">
        <v>1.5</v>
      </c>
      <c r="E71" s="47">
        <v>0.32000000000000006</v>
      </c>
    </row>
    <row r="72" spans="1:5" x14ac:dyDescent="0.35">
      <c r="A72" t="s">
        <v>212</v>
      </c>
      <c r="B72" s="8" t="s">
        <v>115</v>
      </c>
      <c r="C72" s="46">
        <v>25</v>
      </c>
      <c r="D72" s="47">
        <v>2.625</v>
      </c>
      <c r="E72" s="47">
        <v>1.4450000000000001</v>
      </c>
    </row>
    <row r="73" spans="1:5" x14ac:dyDescent="0.35">
      <c r="A73" t="s">
        <v>212</v>
      </c>
      <c r="B73" s="8" t="s">
        <v>118</v>
      </c>
      <c r="C73" s="46">
        <v>25</v>
      </c>
      <c r="D73" s="47">
        <v>1.125</v>
      </c>
      <c r="E73" s="47">
        <v>-5.4999999999999938E-2</v>
      </c>
    </row>
    <row r="74" spans="1:5" x14ac:dyDescent="0.35">
      <c r="A74" t="s">
        <v>212</v>
      </c>
      <c r="B74" s="8" t="s">
        <v>120</v>
      </c>
      <c r="C74" s="46">
        <v>25</v>
      </c>
      <c r="D74" s="47">
        <v>2.625</v>
      </c>
      <c r="E74" s="47">
        <v>1.4450000000000001</v>
      </c>
    </row>
    <row r="75" spans="1:5" x14ac:dyDescent="0.35">
      <c r="A75" t="s">
        <v>212</v>
      </c>
      <c r="B75" s="8" t="s">
        <v>122</v>
      </c>
      <c r="C75" s="46">
        <v>25</v>
      </c>
      <c r="D75" s="47">
        <v>3.375</v>
      </c>
      <c r="E75" s="47">
        <v>2.1950000000000003</v>
      </c>
    </row>
    <row r="76" spans="1:5" x14ac:dyDescent="0.35">
      <c r="A76" t="s">
        <v>212</v>
      </c>
      <c r="B76" s="8" t="s">
        <v>124</v>
      </c>
      <c r="C76" s="46">
        <v>25</v>
      </c>
      <c r="D76" s="47">
        <v>2.75</v>
      </c>
      <c r="E76" s="47">
        <v>1.57</v>
      </c>
    </row>
    <row r="77" spans="1:5" x14ac:dyDescent="0.35">
      <c r="A77" t="s">
        <v>212</v>
      </c>
      <c r="B77" s="8" t="s">
        <v>126</v>
      </c>
      <c r="C77" s="46">
        <v>25</v>
      </c>
      <c r="D77" s="47">
        <v>3.125</v>
      </c>
      <c r="E77" s="47">
        <v>1.9450000000000001</v>
      </c>
    </row>
    <row r="78" spans="1:5" x14ac:dyDescent="0.35">
      <c r="A78" t="s">
        <v>212</v>
      </c>
      <c r="B78" s="8" t="s">
        <v>128</v>
      </c>
      <c r="C78" s="46">
        <v>25</v>
      </c>
      <c r="D78" s="47">
        <v>1.625</v>
      </c>
      <c r="E78" s="47">
        <v>0.44500000000000006</v>
      </c>
    </row>
    <row r="79" spans="1:5" x14ac:dyDescent="0.35">
      <c r="A79" t="s">
        <v>212</v>
      </c>
      <c r="B79" s="8" t="s">
        <v>130</v>
      </c>
      <c r="C79" s="46">
        <v>25</v>
      </c>
      <c r="D79" s="47">
        <v>2.5</v>
      </c>
      <c r="E79" s="47">
        <v>1.32</v>
      </c>
    </row>
    <row r="80" spans="1:5" x14ac:dyDescent="0.35">
      <c r="A80" t="s">
        <v>212</v>
      </c>
      <c r="B80" s="8" t="s">
        <v>132</v>
      </c>
      <c r="C80" s="46">
        <v>25</v>
      </c>
      <c r="D80" s="47">
        <v>3.5</v>
      </c>
      <c r="E80" s="47">
        <v>2.3200000000000003</v>
      </c>
    </row>
    <row r="81" spans="1:5" x14ac:dyDescent="0.35">
      <c r="A81" t="s">
        <v>212</v>
      </c>
      <c r="B81" s="8" t="s">
        <v>77</v>
      </c>
      <c r="C81" s="46">
        <v>33</v>
      </c>
      <c r="D81" s="47">
        <v>2.75</v>
      </c>
      <c r="E81">
        <v>1.85</v>
      </c>
    </row>
    <row r="82" spans="1:5" x14ac:dyDescent="0.35">
      <c r="A82" t="s">
        <v>212</v>
      </c>
      <c r="B82" s="8" t="s">
        <v>80</v>
      </c>
      <c r="C82" s="46">
        <v>33</v>
      </c>
      <c r="D82" s="47">
        <v>3.5</v>
      </c>
      <c r="E82">
        <v>2.6</v>
      </c>
    </row>
    <row r="83" spans="1:5" x14ac:dyDescent="0.35">
      <c r="A83" t="s">
        <v>212</v>
      </c>
      <c r="B83" s="8" t="s">
        <v>83</v>
      </c>
      <c r="C83" s="46">
        <v>33</v>
      </c>
      <c r="D83" s="47">
        <v>3.75</v>
      </c>
      <c r="E83">
        <v>2.85</v>
      </c>
    </row>
    <row r="84" spans="1:5" x14ac:dyDescent="0.35">
      <c r="A84" t="s">
        <v>212</v>
      </c>
      <c r="B84" s="8" t="s">
        <v>86</v>
      </c>
      <c r="C84" s="46">
        <v>33</v>
      </c>
      <c r="D84" s="47">
        <v>2.5</v>
      </c>
      <c r="E84">
        <v>1.6</v>
      </c>
    </row>
    <row r="85" spans="1:5" x14ac:dyDescent="0.35">
      <c r="A85" t="s">
        <v>212</v>
      </c>
      <c r="B85" s="8" t="s">
        <v>89</v>
      </c>
      <c r="C85" s="46">
        <v>33</v>
      </c>
      <c r="D85" s="47">
        <v>2.5</v>
      </c>
      <c r="E85">
        <v>1.6</v>
      </c>
    </row>
    <row r="86" spans="1:5" x14ac:dyDescent="0.35">
      <c r="A86" t="s">
        <v>212</v>
      </c>
      <c r="B86" s="8" t="s">
        <v>92</v>
      </c>
      <c r="C86" s="46">
        <v>33</v>
      </c>
      <c r="D86" s="47">
        <v>1.25</v>
      </c>
      <c r="E86">
        <v>0.35</v>
      </c>
    </row>
    <row r="87" spans="1:5" x14ac:dyDescent="0.35">
      <c r="A87" t="s">
        <v>212</v>
      </c>
      <c r="B87" s="8" t="s">
        <v>95</v>
      </c>
      <c r="C87" s="46">
        <v>33</v>
      </c>
      <c r="D87" s="47">
        <v>4</v>
      </c>
      <c r="E87">
        <v>3.1</v>
      </c>
    </row>
    <row r="88" spans="1:5" x14ac:dyDescent="0.35">
      <c r="A88" t="s">
        <v>212</v>
      </c>
      <c r="B88" s="8" t="s">
        <v>98</v>
      </c>
      <c r="C88" s="46">
        <v>33</v>
      </c>
      <c r="D88" s="47">
        <v>1.5</v>
      </c>
      <c r="E88">
        <v>0.6</v>
      </c>
    </row>
    <row r="89" spans="1:5" x14ac:dyDescent="0.35">
      <c r="A89" t="s">
        <v>212</v>
      </c>
      <c r="B89" s="8" t="s">
        <v>101</v>
      </c>
      <c r="C89" s="46">
        <v>33</v>
      </c>
      <c r="D89" s="47">
        <v>2.25</v>
      </c>
      <c r="E89">
        <v>1.35</v>
      </c>
    </row>
    <row r="90" spans="1:5" x14ac:dyDescent="0.35">
      <c r="A90" t="s">
        <v>212</v>
      </c>
      <c r="B90" s="8" t="s">
        <v>104</v>
      </c>
      <c r="C90" s="46">
        <v>33</v>
      </c>
      <c r="D90" s="47">
        <v>3.5</v>
      </c>
      <c r="E90">
        <v>2.6</v>
      </c>
    </row>
    <row r="91" spans="1:5" x14ac:dyDescent="0.35">
      <c r="A91" t="s">
        <v>212</v>
      </c>
      <c r="B91" s="8" t="s">
        <v>107</v>
      </c>
      <c r="C91" s="46">
        <v>33</v>
      </c>
      <c r="D91" s="47">
        <v>2.25</v>
      </c>
      <c r="E91">
        <v>1.35</v>
      </c>
    </row>
    <row r="92" spans="1:5" x14ac:dyDescent="0.35">
      <c r="A92" t="s">
        <v>212</v>
      </c>
      <c r="B92" s="8" t="s">
        <v>110</v>
      </c>
      <c r="C92" s="46">
        <v>33</v>
      </c>
      <c r="D92" s="47">
        <v>3.75</v>
      </c>
      <c r="E92">
        <v>2.85</v>
      </c>
    </row>
    <row r="93" spans="1:5" x14ac:dyDescent="0.35">
      <c r="A93" t="s">
        <v>212</v>
      </c>
      <c r="B93" s="8" t="s">
        <v>113</v>
      </c>
      <c r="C93" s="46">
        <v>33</v>
      </c>
      <c r="D93" s="47">
        <v>2.25</v>
      </c>
      <c r="E93">
        <v>1.35</v>
      </c>
    </row>
    <row r="94" spans="1:5" x14ac:dyDescent="0.35">
      <c r="A94" t="s">
        <v>212</v>
      </c>
      <c r="B94" s="8" t="s">
        <v>116</v>
      </c>
      <c r="C94" s="46">
        <v>33</v>
      </c>
      <c r="D94" s="47">
        <v>3.25</v>
      </c>
      <c r="E94">
        <v>2.35</v>
      </c>
    </row>
    <row r="95" spans="1:5" x14ac:dyDescent="0.35">
      <c r="A95" t="s">
        <v>212</v>
      </c>
      <c r="B95" s="8" t="s">
        <v>119</v>
      </c>
      <c r="C95" s="46">
        <v>33</v>
      </c>
      <c r="D95" s="47">
        <v>2.25</v>
      </c>
      <c r="E95">
        <v>1.35</v>
      </c>
    </row>
    <row r="96" spans="1:5" x14ac:dyDescent="0.35">
      <c r="A96" t="s">
        <v>212</v>
      </c>
      <c r="B96" s="8" t="s">
        <v>121</v>
      </c>
      <c r="C96" s="46">
        <v>33</v>
      </c>
      <c r="D96" s="47">
        <v>2.75</v>
      </c>
      <c r="E96">
        <v>1.85</v>
      </c>
    </row>
    <row r="97" spans="1:5" x14ac:dyDescent="0.35">
      <c r="A97" t="s">
        <v>212</v>
      </c>
      <c r="B97" s="8" t="s">
        <v>123</v>
      </c>
      <c r="C97" s="46">
        <v>33</v>
      </c>
      <c r="D97" s="47">
        <v>1.25</v>
      </c>
      <c r="E97">
        <v>0.35</v>
      </c>
    </row>
    <row r="98" spans="1:5" x14ac:dyDescent="0.35">
      <c r="A98" t="s">
        <v>212</v>
      </c>
      <c r="B98" s="8" t="s">
        <v>125</v>
      </c>
      <c r="C98" s="46">
        <v>33</v>
      </c>
      <c r="D98" s="47">
        <v>2.5</v>
      </c>
      <c r="E98">
        <v>1.6</v>
      </c>
    </row>
    <row r="99" spans="1:5" x14ac:dyDescent="0.35">
      <c r="A99" t="s">
        <v>212</v>
      </c>
      <c r="B99" s="8" t="s">
        <v>127</v>
      </c>
      <c r="C99" s="46">
        <v>33</v>
      </c>
      <c r="D99" s="47">
        <v>3</v>
      </c>
      <c r="E99">
        <v>2.1</v>
      </c>
    </row>
    <row r="100" spans="1:5" x14ac:dyDescent="0.35">
      <c r="A100" t="s">
        <v>212</v>
      </c>
      <c r="B100" s="8" t="s">
        <v>129</v>
      </c>
      <c r="C100" s="46">
        <v>33</v>
      </c>
      <c r="D100" s="47">
        <v>2.5</v>
      </c>
      <c r="E100">
        <v>1.6</v>
      </c>
    </row>
    <row r="101" spans="1:5" x14ac:dyDescent="0.35">
      <c r="A101" t="s">
        <v>212</v>
      </c>
      <c r="B101" s="8" t="s">
        <v>131</v>
      </c>
      <c r="C101" s="46">
        <v>33</v>
      </c>
      <c r="D101" s="47">
        <v>1.25</v>
      </c>
      <c r="E101">
        <v>0.35</v>
      </c>
    </row>
    <row r="102" spans="1:5" x14ac:dyDescent="0.35">
      <c r="A102" t="s">
        <v>212</v>
      </c>
      <c r="B102" s="8" t="s">
        <v>133</v>
      </c>
      <c r="C102" s="46">
        <v>33</v>
      </c>
      <c r="D102" s="47">
        <v>3</v>
      </c>
      <c r="E102">
        <v>2.1</v>
      </c>
    </row>
    <row r="103" spans="1:5" x14ac:dyDescent="0.35">
      <c r="A103" t="s">
        <v>212</v>
      </c>
      <c r="B103" s="8" t="s">
        <v>134</v>
      </c>
      <c r="C103" s="46">
        <v>33</v>
      </c>
      <c r="D103" s="47">
        <v>3.25</v>
      </c>
      <c r="E103">
        <v>2.35</v>
      </c>
    </row>
    <row r="104" spans="1:5" x14ac:dyDescent="0.35">
      <c r="A104" t="s">
        <v>212</v>
      </c>
      <c r="B104" s="8" t="s">
        <v>78</v>
      </c>
      <c r="C104" s="46">
        <v>45</v>
      </c>
      <c r="D104" s="47">
        <v>2.25</v>
      </c>
      <c r="E104" s="47">
        <v>1.98</v>
      </c>
    </row>
    <row r="105" spans="1:5" x14ac:dyDescent="0.35">
      <c r="A105" t="s">
        <v>212</v>
      </c>
      <c r="B105" s="8" t="s">
        <v>81</v>
      </c>
      <c r="C105" s="46">
        <v>45</v>
      </c>
      <c r="D105" s="47">
        <v>2.75</v>
      </c>
      <c r="E105" s="47">
        <v>2.48</v>
      </c>
    </row>
    <row r="106" spans="1:5" x14ac:dyDescent="0.35">
      <c r="A106" t="s">
        <v>212</v>
      </c>
      <c r="B106" s="8" t="s">
        <v>84</v>
      </c>
      <c r="C106" s="46">
        <v>45</v>
      </c>
      <c r="D106" s="47">
        <v>3.75</v>
      </c>
      <c r="E106" s="47">
        <v>3.48</v>
      </c>
    </row>
    <row r="107" spans="1:5" x14ac:dyDescent="0.35">
      <c r="A107" t="s">
        <v>212</v>
      </c>
      <c r="B107" s="8" t="s">
        <v>87</v>
      </c>
      <c r="C107" s="46">
        <v>45</v>
      </c>
      <c r="D107" s="47">
        <v>1.75</v>
      </c>
      <c r="E107" s="47">
        <v>1.48</v>
      </c>
    </row>
    <row r="108" spans="1:5" x14ac:dyDescent="0.35">
      <c r="A108" t="s">
        <v>212</v>
      </c>
      <c r="B108" s="8" t="s">
        <v>90</v>
      </c>
      <c r="C108" s="46">
        <v>45</v>
      </c>
      <c r="D108" s="47">
        <v>2</v>
      </c>
      <c r="E108" s="47">
        <v>1.73</v>
      </c>
    </row>
    <row r="109" spans="1:5" x14ac:dyDescent="0.35">
      <c r="A109" t="s">
        <v>212</v>
      </c>
      <c r="B109" s="8" t="s">
        <v>93</v>
      </c>
      <c r="C109" s="46">
        <v>45</v>
      </c>
      <c r="D109" s="47">
        <v>1.25</v>
      </c>
      <c r="E109" s="47">
        <v>0.98</v>
      </c>
    </row>
    <row r="110" spans="1:5" x14ac:dyDescent="0.35">
      <c r="A110" t="s">
        <v>212</v>
      </c>
      <c r="B110" s="8" t="s">
        <v>96</v>
      </c>
      <c r="C110" s="46">
        <v>45</v>
      </c>
      <c r="D110" s="47">
        <v>2</v>
      </c>
      <c r="E110" s="47">
        <v>1.73</v>
      </c>
    </row>
    <row r="111" spans="1:5" x14ac:dyDescent="0.35">
      <c r="A111" t="s">
        <v>212</v>
      </c>
      <c r="B111" s="8" t="s">
        <v>99</v>
      </c>
      <c r="C111" s="46">
        <v>45</v>
      </c>
      <c r="D111" s="47">
        <v>3.5</v>
      </c>
      <c r="E111" s="47">
        <v>3.23</v>
      </c>
    </row>
    <row r="112" spans="1:5" x14ac:dyDescent="0.35">
      <c r="A112" t="s">
        <v>212</v>
      </c>
      <c r="B112" s="8" t="s">
        <v>102</v>
      </c>
      <c r="C112" s="46">
        <v>45</v>
      </c>
      <c r="D112" s="47">
        <v>3.25</v>
      </c>
      <c r="E112" s="47">
        <v>2.98</v>
      </c>
    </row>
    <row r="113" spans="1:5" x14ac:dyDescent="0.35">
      <c r="A113" t="s">
        <v>212</v>
      </c>
      <c r="B113" s="8" t="s">
        <v>105</v>
      </c>
      <c r="C113" s="46">
        <v>45</v>
      </c>
      <c r="D113" s="47">
        <v>1.75</v>
      </c>
      <c r="E113" s="47">
        <v>3.23</v>
      </c>
    </row>
    <row r="114" spans="1:5" x14ac:dyDescent="0.35">
      <c r="A114" t="s">
        <v>212</v>
      </c>
      <c r="B114" s="8" t="s">
        <v>108</v>
      </c>
      <c r="C114" s="46">
        <v>45</v>
      </c>
      <c r="D114" s="47">
        <v>2</v>
      </c>
      <c r="E114" s="47">
        <v>1.73</v>
      </c>
    </row>
    <row r="115" spans="1:5" x14ac:dyDescent="0.35">
      <c r="A115" t="s">
        <v>212</v>
      </c>
      <c r="B115" s="8" t="s">
        <v>111</v>
      </c>
      <c r="C115" s="46">
        <v>45</v>
      </c>
      <c r="D115" s="47">
        <v>2</v>
      </c>
      <c r="E115" s="47">
        <v>1.73</v>
      </c>
    </row>
    <row r="116" spans="1:5" x14ac:dyDescent="0.35">
      <c r="A116" t="s">
        <v>212</v>
      </c>
      <c r="B116" s="8" t="s">
        <v>114</v>
      </c>
      <c r="C116" s="46">
        <v>45</v>
      </c>
      <c r="D116" s="47">
        <v>2.5</v>
      </c>
      <c r="E116" s="47">
        <v>2.23</v>
      </c>
    </row>
    <row r="117" spans="1:5" x14ac:dyDescent="0.35">
      <c r="A117" t="s">
        <v>212</v>
      </c>
      <c r="B117" s="8" t="s">
        <v>117</v>
      </c>
      <c r="C117" s="46">
        <v>45</v>
      </c>
      <c r="D117" s="47">
        <v>2.5</v>
      </c>
      <c r="E117" s="47">
        <v>2.23</v>
      </c>
    </row>
  </sheetData>
  <pageMargins left="0.7" right="0.7" top="0.75" bottom="0.75" header="0.3" footer="0.3"/>
  <pageSetup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6"/>
  <sheetViews>
    <sheetView view="pageBreakPreview" zoomScale="60" zoomScaleNormal="100" workbookViewId="0"/>
  </sheetViews>
  <sheetFormatPr defaultRowHeight="14.5" x14ac:dyDescent="0.35"/>
  <sheetData>
    <row r="1" spans="1:5" ht="14.4" x14ac:dyDescent="0.3">
      <c r="A1" t="s">
        <v>8</v>
      </c>
      <c r="B1" t="s">
        <v>9</v>
      </c>
      <c r="C1" s="46" t="s">
        <v>208</v>
      </c>
      <c r="D1" s="47" t="s">
        <v>209</v>
      </c>
      <c r="E1" s="47" t="s">
        <v>210</v>
      </c>
    </row>
    <row r="2" spans="1:5" ht="14.4" x14ac:dyDescent="0.3">
      <c r="A2" t="s">
        <v>211</v>
      </c>
      <c r="B2" t="s">
        <v>137</v>
      </c>
      <c r="C2" s="46">
        <v>25</v>
      </c>
      <c r="D2" s="47">
        <v>3.625</v>
      </c>
      <c r="E2" s="47">
        <v>3.6749999999999998</v>
      </c>
    </row>
    <row r="3" spans="1:5" ht="14.4" x14ac:dyDescent="0.3">
      <c r="A3" t="s">
        <v>211</v>
      </c>
      <c r="B3" s="8" t="s">
        <v>136</v>
      </c>
      <c r="C3" s="46">
        <v>25</v>
      </c>
      <c r="D3" s="47">
        <v>3.375</v>
      </c>
      <c r="E3" s="47">
        <v>3.4249999999999998</v>
      </c>
    </row>
    <row r="4" spans="1:5" ht="14.4" x14ac:dyDescent="0.3">
      <c r="A4" t="s">
        <v>211</v>
      </c>
      <c r="B4" s="8" t="s">
        <v>140</v>
      </c>
      <c r="C4" s="46">
        <v>25</v>
      </c>
      <c r="D4" s="47">
        <v>2.25</v>
      </c>
      <c r="E4" s="47">
        <v>2.2999999999999998</v>
      </c>
    </row>
    <row r="5" spans="1:5" ht="14.4" x14ac:dyDescent="0.3">
      <c r="A5" t="s">
        <v>211</v>
      </c>
      <c r="B5" s="8" t="s">
        <v>143</v>
      </c>
      <c r="C5" s="46">
        <v>25</v>
      </c>
      <c r="D5" s="47">
        <v>2.75</v>
      </c>
      <c r="E5" s="47">
        <v>2.8</v>
      </c>
    </row>
    <row r="6" spans="1:5" ht="14.4" x14ac:dyDescent="0.3">
      <c r="A6" t="s">
        <v>211</v>
      </c>
      <c r="B6" s="8" t="s">
        <v>150</v>
      </c>
      <c r="C6" s="46">
        <v>25</v>
      </c>
      <c r="D6" s="47">
        <v>1.875</v>
      </c>
      <c r="E6" s="47">
        <v>1.925</v>
      </c>
    </row>
    <row r="7" spans="1:5" ht="14.4" x14ac:dyDescent="0.3">
      <c r="A7" t="s">
        <v>211</v>
      </c>
      <c r="B7" s="8" t="s">
        <v>146</v>
      </c>
      <c r="C7" s="46">
        <v>25</v>
      </c>
      <c r="D7" s="47">
        <v>2</v>
      </c>
      <c r="E7" s="47">
        <v>2.0499999999999998</v>
      </c>
    </row>
    <row r="8" spans="1:5" ht="14.4" x14ac:dyDescent="0.3">
      <c r="A8" t="s">
        <v>211</v>
      </c>
      <c r="B8" s="8" t="s">
        <v>149</v>
      </c>
      <c r="C8" s="46">
        <v>25</v>
      </c>
      <c r="D8" s="47">
        <v>1.5</v>
      </c>
      <c r="E8" s="47">
        <v>1.55</v>
      </c>
    </row>
    <row r="9" spans="1:5" ht="14.4" x14ac:dyDescent="0.3">
      <c r="A9" t="s">
        <v>211</v>
      </c>
      <c r="B9" s="8" t="s">
        <v>153</v>
      </c>
      <c r="C9" s="46">
        <v>25</v>
      </c>
      <c r="D9" s="47">
        <v>2.25</v>
      </c>
      <c r="E9" s="47">
        <v>2.2999999999999998</v>
      </c>
    </row>
    <row r="10" spans="1:5" ht="14.4" x14ac:dyDescent="0.3">
      <c r="A10" t="s">
        <v>211</v>
      </c>
      <c r="B10" s="8" t="s">
        <v>156</v>
      </c>
      <c r="C10" s="46">
        <v>25</v>
      </c>
      <c r="D10" s="47">
        <v>2.125</v>
      </c>
      <c r="E10" s="47">
        <v>2.1749999999999998</v>
      </c>
    </row>
    <row r="11" spans="1:5" ht="14.4" x14ac:dyDescent="0.3">
      <c r="A11" t="s">
        <v>211</v>
      </c>
      <c r="B11" s="8" t="s">
        <v>159</v>
      </c>
      <c r="C11" s="46">
        <v>25</v>
      </c>
      <c r="D11" s="47">
        <v>3.5</v>
      </c>
      <c r="E11" s="47">
        <v>3.55</v>
      </c>
    </row>
    <row r="12" spans="1:5" ht="14.4" x14ac:dyDescent="0.3">
      <c r="A12" t="s">
        <v>211</v>
      </c>
      <c r="B12" s="8" t="s">
        <v>162</v>
      </c>
      <c r="C12" s="46">
        <v>25</v>
      </c>
      <c r="D12" s="47">
        <v>3.625</v>
      </c>
      <c r="E12" s="47">
        <v>3.6749999999999998</v>
      </c>
    </row>
    <row r="13" spans="1:5" ht="14.4" x14ac:dyDescent="0.3">
      <c r="A13" t="s">
        <v>211</v>
      </c>
      <c r="B13" s="8" t="s">
        <v>165</v>
      </c>
      <c r="C13" s="46">
        <v>25</v>
      </c>
      <c r="D13" s="47">
        <v>3.25</v>
      </c>
      <c r="E13" s="47">
        <v>3.3</v>
      </c>
    </row>
    <row r="14" spans="1:5" ht="14.4" x14ac:dyDescent="0.3">
      <c r="A14" t="s">
        <v>211</v>
      </c>
      <c r="B14" s="8" t="s">
        <v>168</v>
      </c>
      <c r="C14" s="46">
        <v>25</v>
      </c>
      <c r="D14" s="47">
        <v>3</v>
      </c>
      <c r="E14" s="47">
        <v>3.05</v>
      </c>
    </row>
    <row r="15" spans="1:5" ht="14.4" x14ac:dyDescent="0.3">
      <c r="A15" t="s">
        <v>211</v>
      </c>
      <c r="B15" s="8" t="s">
        <v>171</v>
      </c>
      <c r="C15" s="46">
        <v>25</v>
      </c>
      <c r="D15" s="47">
        <v>3.375</v>
      </c>
      <c r="E15" s="47">
        <v>3.4249999999999998</v>
      </c>
    </row>
    <row r="16" spans="1:5" ht="14.4" x14ac:dyDescent="0.3">
      <c r="A16" t="s">
        <v>211</v>
      </c>
      <c r="B16" s="8" t="s">
        <v>181</v>
      </c>
      <c r="C16" s="46">
        <v>25</v>
      </c>
      <c r="D16" s="47">
        <v>2.125</v>
      </c>
      <c r="E16" s="47">
        <v>2.1749999999999998</v>
      </c>
    </row>
    <row r="17" spans="1:5" ht="14.4" x14ac:dyDescent="0.3">
      <c r="A17" t="s">
        <v>211</v>
      </c>
      <c r="B17" s="8" t="s">
        <v>174</v>
      </c>
      <c r="C17" s="46">
        <v>25</v>
      </c>
      <c r="D17" s="47">
        <v>1.625</v>
      </c>
      <c r="E17" s="47">
        <v>1.675</v>
      </c>
    </row>
    <row r="18" spans="1:5" ht="14.4" x14ac:dyDescent="0.3">
      <c r="A18" t="s">
        <v>211</v>
      </c>
      <c r="B18" s="8" t="s">
        <v>177</v>
      </c>
      <c r="C18" s="46">
        <v>25</v>
      </c>
      <c r="D18" s="47">
        <v>2.625</v>
      </c>
      <c r="E18" s="47">
        <v>2.6749999999999998</v>
      </c>
    </row>
    <row r="19" spans="1:5" ht="14.4" x14ac:dyDescent="0.3">
      <c r="A19" t="s">
        <v>211</v>
      </c>
      <c r="B19" s="8" t="s">
        <v>180</v>
      </c>
      <c r="C19" s="46">
        <v>25</v>
      </c>
      <c r="D19" s="47">
        <v>2.75</v>
      </c>
      <c r="E19" s="47">
        <v>2.8</v>
      </c>
    </row>
    <row r="20" spans="1:5" ht="14.4" x14ac:dyDescent="0.3">
      <c r="A20" t="s">
        <v>211</v>
      </c>
      <c r="B20" s="8" t="s">
        <v>183</v>
      </c>
      <c r="C20" s="46">
        <v>25</v>
      </c>
      <c r="D20" s="47">
        <v>1.5</v>
      </c>
      <c r="E20" s="47">
        <v>1.55</v>
      </c>
    </row>
    <row r="21" spans="1:5" ht="14.4" x14ac:dyDescent="0.3">
      <c r="A21" t="s">
        <v>211</v>
      </c>
      <c r="B21" s="8" t="s">
        <v>185</v>
      </c>
      <c r="C21" s="46">
        <v>25</v>
      </c>
      <c r="D21" s="47">
        <v>3.5</v>
      </c>
      <c r="E21" s="47">
        <v>3.55</v>
      </c>
    </row>
    <row r="22" spans="1:5" ht="14.4" x14ac:dyDescent="0.3">
      <c r="A22" t="s">
        <v>211</v>
      </c>
      <c r="B22" s="8" t="s">
        <v>187</v>
      </c>
      <c r="C22" s="46">
        <v>25</v>
      </c>
      <c r="D22" s="47">
        <v>1.375</v>
      </c>
      <c r="E22" s="47">
        <v>1.425</v>
      </c>
    </row>
    <row r="23" spans="1:5" ht="14.4" x14ac:dyDescent="0.3">
      <c r="A23" t="s">
        <v>211</v>
      </c>
      <c r="B23" s="8" t="s">
        <v>189</v>
      </c>
      <c r="C23" s="46">
        <v>25</v>
      </c>
      <c r="D23" s="47">
        <v>1.25</v>
      </c>
      <c r="E23" s="47">
        <v>1.3</v>
      </c>
    </row>
    <row r="24" spans="1:5" ht="14.4" x14ac:dyDescent="0.3">
      <c r="A24" t="s">
        <v>211</v>
      </c>
      <c r="B24" s="8" t="s">
        <v>138</v>
      </c>
      <c r="C24" s="46">
        <v>33</v>
      </c>
      <c r="D24" s="47">
        <v>1.75</v>
      </c>
      <c r="E24">
        <v>1.93</v>
      </c>
    </row>
    <row r="25" spans="1:5" ht="14.4" x14ac:dyDescent="0.3">
      <c r="A25" t="s">
        <v>211</v>
      </c>
      <c r="B25" s="8" t="s">
        <v>141</v>
      </c>
      <c r="C25" s="46">
        <v>33</v>
      </c>
      <c r="D25" s="47">
        <v>3.5</v>
      </c>
      <c r="E25">
        <v>3.68</v>
      </c>
    </row>
    <row r="26" spans="1:5" ht="14.4" x14ac:dyDescent="0.3">
      <c r="A26" t="s">
        <v>211</v>
      </c>
      <c r="B26" s="8" t="s">
        <v>144</v>
      </c>
      <c r="C26" s="46">
        <v>33</v>
      </c>
      <c r="D26" s="47">
        <v>1.5</v>
      </c>
      <c r="E26">
        <v>1.68</v>
      </c>
    </row>
    <row r="27" spans="1:5" ht="14.4" x14ac:dyDescent="0.3">
      <c r="A27" t="s">
        <v>211</v>
      </c>
      <c r="B27" s="8" t="s">
        <v>147</v>
      </c>
      <c r="C27" s="46">
        <v>33</v>
      </c>
      <c r="D27" s="47">
        <v>3.25</v>
      </c>
      <c r="E27">
        <v>3.43</v>
      </c>
    </row>
    <row r="28" spans="1:5" ht="14.4" x14ac:dyDescent="0.3">
      <c r="A28" t="s">
        <v>211</v>
      </c>
      <c r="B28" s="8" t="s">
        <v>151</v>
      </c>
      <c r="C28" s="46">
        <v>33</v>
      </c>
      <c r="D28" s="47">
        <v>2.25</v>
      </c>
      <c r="E28">
        <v>2.4300000000000002</v>
      </c>
    </row>
    <row r="29" spans="1:5" ht="14.4" x14ac:dyDescent="0.3">
      <c r="A29" t="s">
        <v>211</v>
      </c>
      <c r="B29" s="8" t="s">
        <v>154</v>
      </c>
      <c r="C29" s="46">
        <v>33</v>
      </c>
      <c r="D29" s="47">
        <v>1.5</v>
      </c>
      <c r="E29">
        <v>1.68</v>
      </c>
    </row>
    <row r="30" spans="1:5" ht="14.4" x14ac:dyDescent="0.3">
      <c r="A30" t="s">
        <v>211</v>
      </c>
      <c r="B30" s="8" t="s">
        <v>157</v>
      </c>
      <c r="C30" s="46">
        <v>33</v>
      </c>
      <c r="D30" s="47">
        <v>3.25</v>
      </c>
      <c r="E30">
        <v>3.43</v>
      </c>
    </row>
    <row r="31" spans="1:5" x14ac:dyDescent="0.35">
      <c r="A31" t="s">
        <v>211</v>
      </c>
      <c r="B31" s="8" t="s">
        <v>160</v>
      </c>
      <c r="C31" s="46">
        <v>33</v>
      </c>
      <c r="D31" s="47">
        <v>3.25</v>
      </c>
      <c r="E31">
        <v>3.43</v>
      </c>
    </row>
    <row r="32" spans="1:5" x14ac:dyDescent="0.35">
      <c r="A32" t="s">
        <v>211</v>
      </c>
      <c r="B32" s="8" t="s">
        <v>163</v>
      </c>
      <c r="C32" s="46">
        <v>33</v>
      </c>
      <c r="D32" s="47">
        <v>4</v>
      </c>
      <c r="E32">
        <v>4.18</v>
      </c>
    </row>
    <row r="33" spans="1:5" x14ac:dyDescent="0.35">
      <c r="A33" t="s">
        <v>211</v>
      </c>
      <c r="B33" s="8" t="s">
        <v>166</v>
      </c>
      <c r="C33" s="46">
        <v>33</v>
      </c>
      <c r="D33" s="47">
        <v>2</v>
      </c>
      <c r="E33">
        <v>2.1800000000000002</v>
      </c>
    </row>
    <row r="34" spans="1:5" x14ac:dyDescent="0.35">
      <c r="A34" t="s">
        <v>211</v>
      </c>
      <c r="B34" s="8" t="s">
        <v>169</v>
      </c>
      <c r="C34" s="46">
        <v>33</v>
      </c>
      <c r="D34" s="47">
        <v>2.5</v>
      </c>
      <c r="E34">
        <v>2.68</v>
      </c>
    </row>
    <row r="35" spans="1:5" x14ac:dyDescent="0.35">
      <c r="A35" t="s">
        <v>211</v>
      </c>
      <c r="B35" s="8" t="s">
        <v>172</v>
      </c>
      <c r="C35" s="46">
        <v>33</v>
      </c>
      <c r="D35" s="47">
        <v>3.5</v>
      </c>
      <c r="E35">
        <v>3.68</v>
      </c>
    </row>
    <row r="36" spans="1:5" x14ac:dyDescent="0.35">
      <c r="A36" t="s">
        <v>211</v>
      </c>
      <c r="B36" s="8" t="s">
        <v>175</v>
      </c>
      <c r="C36" s="46">
        <v>33</v>
      </c>
      <c r="D36" s="47">
        <v>3</v>
      </c>
      <c r="E36">
        <v>3.18</v>
      </c>
    </row>
    <row r="37" spans="1:5" x14ac:dyDescent="0.35">
      <c r="A37" t="s">
        <v>211</v>
      </c>
      <c r="B37" s="8" t="s">
        <v>178</v>
      </c>
      <c r="C37" s="46">
        <v>33</v>
      </c>
      <c r="D37" s="47">
        <v>1.75</v>
      </c>
      <c r="E37">
        <v>1.93</v>
      </c>
    </row>
    <row r="38" spans="1:5" x14ac:dyDescent="0.35">
      <c r="A38" t="s">
        <v>211</v>
      </c>
      <c r="B38" s="8" t="s">
        <v>182</v>
      </c>
      <c r="C38" s="46">
        <v>33</v>
      </c>
      <c r="D38" s="47">
        <v>1</v>
      </c>
      <c r="E38">
        <v>1.18</v>
      </c>
    </row>
    <row r="39" spans="1:5" x14ac:dyDescent="0.35">
      <c r="A39" t="s">
        <v>211</v>
      </c>
      <c r="B39" s="8" t="s">
        <v>184</v>
      </c>
      <c r="C39" s="46">
        <v>33</v>
      </c>
      <c r="D39" s="47">
        <v>2</v>
      </c>
      <c r="E39">
        <v>2.1800000000000002</v>
      </c>
    </row>
    <row r="40" spans="1:5" x14ac:dyDescent="0.35">
      <c r="A40" t="s">
        <v>211</v>
      </c>
      <c r="B40" s="8" t="s">
        <v>186</v>
      </c>
      <c r="C40" s="46">
        <v>33</v>
      </c>
      <c r="D40" s="47">
        <v>3.75</v>
      </c>
      <c r="E40">
        <v>3.93</v>
      </c>
    </row>
    <row r="41" spans="1:5" x14ac:dyDescent="0.35">
      <c r="A41" t="s">
        <v>211</v>
      </c>
      <c r="B41" s="8" t="s">
        <v>188</v>
      </c>
      <c r="C41" s="46">
        <v>33</v>
      </c>
      <c r="D41" s="47">
        <v>2</v>
      </c>
      <c r="E41">
        <v>2.1800000000000002</v>
      </c>
    </row>
    <row r="42" spans="1:5" x14ac:dyDescent="0.35">
      <c r="A42" t="s">
        <v>211</v>
      </c>
      <c r="B42" s="8" t="s">
        <v>190</v>
      </c>
      <c r="C42" s="46">
        <v>33</v>
      </c>
      <c r="D42" s="47">
        <v>2.75</v>
      </c>
      <c r="E42">
        <v>2.93</v>
      </c>
    </row>
    <row r="43" spans="1:5" x14ac:dyDescent="0.35">
      <c r="A43" t="s">
        <v>211</v>
      </c>
      <c r="B43" s="8" t="s">
        <v>191</v>
      </c>
      <c r="C43" s="46">
        <v>33</v>
      </c>
      <c r="D43" s="47">
        <v>1.75</v>
      </c>
      <c r="E43">
        <v>1.93</v>
      </c>
    </row>
    <row r="44" spans="1:5" x14ac:dyDescent="0.35">
      <c r="A44" t="s">
        <v>211</v>
      </c>
      <c r="B44" s="8" t="s">
        <v>192</v>
      </c>
      <c r="C44" s="46">
        <v>33</v>
      </c>
      <c r="D44" s="47">
        <v>1.75</v>
      </c>
      <c r="E44">
        <v>1.93</v>
      </c>
    </row>
    <row r="45" spans="1:5" x14ac:dyDescent="0.35">
      <c r="A45" t="s">
        <v>211</v>
      </c>
      <c r="B45" s="8" t="s">
        <v>193</v>
      </c>
      <c r="C45" s="46">
        <v>33</v>
      </c>
      <c r="D45" s="47">
        <v>1.75</v>
      </c>
      <c r="E45">
        <v>1.93</v>
      </c>
    </row>
    <row r="46" spans="1:5" x14ac:dyDescent="0.35">
      <c r="A46" t="s">
        <v>211</v>
      </c>
      <c r="B46" s="8" t="s">
        <v>142</v>
      </c>
      <c r="C46" s="46">
        <v>45</v>
      </c>
      <c r="D46" s="47">
        <v>3.75</v>
      </c>
      <c r="E46">
        <v>3.93</v>
      </c>
    </row>
    <row r="47" spans="1:5" x14ac:dyDescent="0.35">
      <c r="A47" t="s">
        <v>211</v>
      </c>
      <c r="B47" s="8" t="s">
        <v>145</v>
      </c>
      <c r="C47" s="46">
        <v>45</v>
      </c>
      <c r="D47" s="47">
        <v>3.5</v>
      </c>
      <c r="E47">
        <v>3.68</v>
      </c>
    </row>
    <row r="48" spans="1:5" x14ac:dyDescent="0.35">
      <c r="A48" t="s">
        <v>211</v>
      </c>
      <c r="B48" s="8" t="s">
        <v>148</v>
      </c>
      <c r="C48" s="46">
        <v>45</v>
      </c>
      <c r="D48" s="47">
        <v>2.25</v>
      </c>
      <c r="E48">
        <v>2.4300000000000002</v>
      </c>
    </row>
    <row r="49" spans="1:5" x14ac:dyDescent="0.35">
      <c r="A49" t="s">
        <v>211</v>
      </c>
      <c r="B49" s="8" t="s">
        <v>152</v>
      </c>
      <c r="C49" s="46">
        <v>45</v>
      </c>
      <c r="D49" s="47">
        <v>3.5</v>
      </c>
      <c r="E49">
        <v>3.68</v>
      </c>
    </row>
    <row r="50" spans="1:5" x14ac:dyDescent="0.35">
      <c r="A50" t="s">
        <v>211</v>
      </c>
      <c r="B50" s="8" t="s">
        <v>155</v>
      </c>
      <c r="C50" s="46">
        <v>45</v>
      </c>
      <c r="D50" s="47">
        <v>3.5</v>
      </c>
      <c r="E50">
        <v>3.68</v>
      </c>
    </row>
    <row r="51" spans="1:5" x14ac:dyDescent="0.35">
      <c r="A51" t="s">
        <v>211</v>
      </c>
      <c r="B51" s="8" t="s">
        <v>158</v>
      </c>
      <c r="C51" s="46">
        <v>45</v>
      </c>
      <c r="D51" s="47">
        <v>3.25</v>
      </c>
      <c r="E51">
        <v>3.43</v>
      </c>
    </row>
    <row r="52" spans="1:5" x14ac:dyDescent="0.35">
      <c r="A52" t="s">
        <v>211</v>
      </c>
      <c r="B52" s="8" t="s">
        <v>161</v>
      </c>
      <c r="C52" s="46">
        <v>45</v>
      </c>
      <c r="D52" s="47">
        <v>1.5</v>
      </c>
      <c r="E52">
        <v>1.68</v>
      </c>
    </row>
    <row r="53" spans="1:5" x14ac:dyDescent="0.35">
      <c r="A53" t="s">
        <v>211</v>
      </c>
      <c r="B53" s="8" t="s">
        <v>164</v>
      </c>
      <c r="C53" s="46">
        <v>45</v>
      </c>
      <c r="D53" s="47">
        <v>2</v>
      </c>
      <c r="E53">
        <v>2.1800000000000002</v>
      </c>
    </row>
    <row r="54" spans="1:5" x14ac:dyDescent="0.35">
      <c r="A54" t="s">
        <v>211</v>
      </c>
      <c r="B54" s="8" t="s">
        <v>167</v>
      </c>
      <c r="C54" s="46">
        <v>45</v>
      </c>
      <c r="D54" s="47">
        <v>2.5</v>
      </c>
      <c r="E54">
        <v>2.68</v>
      </c>
    </row>
    <row r="55" spans="1:5" x14ac:dyDescent="0.35">
      <c r="A55" t="s">
        <v>211</v>
      </c>
      <c r="B55" s="8" t="s">
        <v>170</v>
      </c>
      <c r="C55" s="46">
        <v>45</v>
      </c>
      <c r="D55" s="47">
        <v>2</v>
      </c>
      <c r="E55">
        <v>2.1800000000000002</v>
      </c>
    </row>
    <row r="56" spans="1:5" x14ac:dyDescent="0.35">
      <c r="A56" t="s">
        <v>211</v>
      </c>
      <c r="B56" s="8" t="s">
        <v>173</v>
      </c>
      <c r="C56" s="46">
        <v>45</v>
      </c>
      <c r="D56" s="47">
        <v>2</v>
      </c>
      <c r="E56">
        <v>2.1800000000000002</v>
      </c>
    </row>
    <row r="57" spans="1:5" x14ac:dyDescent="0.35">
      <c r="A57" t="s">
        <v>211</v>
      </c>
      <c r="B57" s="8" t="s">
        <v>176</v>
      </c>
      <c r="C57" s="46">
        <v>45</v>
      </c>
      <c r="D57" s="47">
        <v>2</v>
      </c>
      <c r="E57">
        <v>2.1800000000000002</v>
      </c>
    </row>
    <row r="58" spans="1:5" x14ac:dyDescent="0.35">
      <c r="A58" t="s">
        <v>211</v>
      </c>
      <c r="B58" s="8" t="s">
        <v>179</v>
      </c>
      <c r="C58" s="46">
        <v>45</v>
      </c>
      <c r="D58" s="47">
        <v>2</v>
      </c>
      <c r="E58">
        <v>2.1800000000000002</v>
      </c>
    </row>
    <row r="59" spans="1:5" x14ac:dyDescent="0.35">
      <c r="A59" t="s">
        <v>213</v>
      </c>
      <c r="B59" s="8" t="s">
        <v>15</v>
      </c>
      <c r="C59" s="46">
        <v>25</v>
      </c>
      <c r="D59" s="47">
        <v>3.5</v>
      </c>
      <c r="E59" s="47">
        <v>1.67</v>
      </c>
    </row>
    <row r="60" spans="1:5" x14ac:dyDescent="0.35">
      <c r="A60" t="s">
        <v>213</v>
      </c>
      <c r="B60" s="8" t="s">
        <v>18</v>
      </c>
      <c r="C60" s="46">
        <v>25</v>
      </c>
      <c r="D60" s="47">
        <v>1.75</v>
      </c>
      <c r="E60" s="47">
        <v>-8.0000000000000071E-2</v>
      </c>
    </row>
    <row r="61" spans="1:5" x14ac:dyDescent="0.35">
      <c r="A61" t="s">
        <v>213</v>
      </c>
      <c r="B61" s="8" t="s">
        <v>21</v>
      </c>
      <c r="C61" s="46">
        <v>25</v>
      </c>
      <c r="D61" s="47">
        <v>2</v>
      </c>
      <c r="E61" s="47">
        <v>0.16999999999999993</v>
      </c>
    </row>
    <row r="62" spans="1:5" x14ac:dyDescent="0.35">
      <c r="A62" t="s">
        <v>213</v>
      </c>
      <c r="B62" s="8" t="s">
        <v>24</v>
      </c>
      <c r="C62" s="46">
        <v>25</v>
      </c>
      <c r="D62" s="47">
        <v>2.875</v>
      </c>
      <c r="E62" s="47">
        <v>1.0449999999999999</v>
      </c>
    </row>
    <row r="63" spans="1:5" x14ac:dyDescent="0.35">
      <c r="A63" t="s">
        <v>213</v>
      </c>
      <c r="B63" s="8" t="s">
        <v>27</v>
      </c>
      <c r="C63" s="46">
        <v>25</v>
      </c>
      <c r="D63" s="47">
        <v>1</v>
      </c>
      <c r="E63" s="47">
        <v>-0.83000000000000007</v>
      </c>
    </row>
    <row r="64" spans="1:5" x14ac:dyDescent="0.35">
      <c r="A64" t="s">
        <v>213</v>
      </c>
      <c r="B64" s="8" t="s">
        <v>30</v>
      </c>
      <c r="C64" s="46">
        <v>25</v>
      </c>
      <c r="D64" s="47">
        <v>1.25</v>
      </c>
      <c r="E64" s="47">
        <v>-0.58000000000000007</v>
      </c>
    </row>
    <row r="65" spans="1:5" x14ac:dyDescent="0.35">
      <c r="A65" t="s">
        <v>213</v>
      </c>
      <c r="B65" s="8" t="s">
        <v>33</v>
      </c>
      <c r="C65" s="46">
        <v>25</v>
      </c>
      <c r="D65" s="47">
        <v>2.5</v>
      </c>
      <c r="E65" s="47">
        <v>0.66999999999999993</v>
      </c>
    </row>
    <row r="66" spans="1:5" x14ac:dyDescent="0.35">
      <c r="A66" t="s">
        <v>213</v>
      </c>
      <c r="B66" s="8" t="s">
        <v>36</v>
      </c>
      <c r="C66" s="46">
        <v>25</v>
      </c>
      <c r="D66" s="47">
        <v>3.25</v>
      </c>
      <c r="E66" s="47">
        <v>1.42</v>
      </c>
    </row>
    <row r="67" spans="1:5" x14ac:dyDescent="0.35">
      <c r="A67" t="s">
        <v>213</v>
      </c>
      <c r="B67" s="8" t="s">
        <v>39</v>
      </c>
      <c r="C67" s="46">
        <v>25</v>
      </c>
      <c r="D67" s="47">
        <v>2</v>
      </c>
      <c r="E67" s="47">
        <v>0.16999999999999993</v>
      </c>
    </row>
    <row r="68" spans="1:5" x14ac:dyDescent="0.35">
      <c r="A68" t="s">
        <v>213</v>
      </c>
      <c r="B68" s="8" t="s">
        <v>42</v>
      </c>
      <c r="C68" s="46">
        <v>25</v>
      </c>
      <c r="D68" s="47">
        <v>3.125</v>
      </c>
      <c r="E68" s="47">
        <v>1.2949999999999999</v>
      </c>
    </row>
    <row r="69" spans="1:5" x14ac:dyDescent="0.35">
      <c r="A69" t="s">
        <v>213</v>
      </c>
      <c r="B69" s="8" t="s">
        <v>45</v>
      </c>
      <c r="C69" s="46">
        <v>25</v>
      </c>
      <c r="D69" s="47">
        <v>1.5</v>
      </c>
      <c r="E69" s="47">
        <v>-0.33000000000000007</v>
      </c>
    </row>
    <row r="70" spans="1:5" x14ac:dyDescent="0.35">
      <c r="A70" t="s">
        <v>213</v>
      </c>
      <c r="B70" s="8" t="s">
        <v>48</v>
      </c>
      <c r="C70" s="46">
        <v>25</v>
      </c>
      <c r="D70" s="47">
        <v>3.625</v>
      </c>
      <c r="E70" s="47">
        <v>1.7949999999999999</v>
      </c>
    </row>
    <row r="71" spans="1:5" x14ac:dyDescent="0.35">
      <c r="A71" t="s">
        <v>213</v>
      </c>
      <c r="B71" s="8" t="s">
        <v>51</v>
      </c>
      <c r="C71" s="46">
        <v>25</v>
      </c>
      <c r="D71" s="47">
        <v>3.375</v>
      </c>
      <c r="E71" s="47">
        <v>1.5449999999999999</v>
      </c>
    </row>
    <row r="72" spans="1:5" x14ac:dyDescent="0.35">
      <c r="A72" t="s">
        <v>213</v>
      </c>
      <c r="B72" s="8" t="s">
        <v>53</v>
      </c>
      <c r="C72" s="46">
        <v>25</v>
      </c>
      <c r="D72" s="47">
        <v>2.25</v>
      </c>
      <c r="E72" s="47">
        <v>0.41999999999999993</v>
      </c>
    </row>
    <row r="73" spans="1:5" x14ac:dyDescent="0.35">
      <c r="A73" t="s">
        <v>213</v>
      </c>
      <c r="B73" s="8" t="s">
        <v>55</v>
      </c>
      <c r="C73" s="46">
        <v>25</v>
      </c>
      <c r="D73" s="47">
        <v>3</v>
      </c>
      <c r="E73" s="47">
        <v>1.17</v>
      </c>
    </row>
    <row r="74" spans="1:5" x14ac:dyDescent="0.35">
      <c r="A74" t="s">
        <v>213</v>
      </c>
      <c r="B74" s="8" t="s">
        <v>57</v>
      </c>
      <c r="C74" s="46">
        <v>25</v>
      </c>
      <c r="D74" s="47">
        <v>2.625</v>
      </c>
      <c r="E74" s="47">
        <v>0.79499999999999993</v>
      </c>
    </row>
    <row r="75" spans="1:5" x14ac:dyDescent="0.35">
      <c r="A75" t="s">
        <v>213</v>
      </c>
      <c r="B75" s="8" t="s">
        <v>59</v>
      </c>
      <c r="C75" s="46">
        <v>25</v>
      </c>
      <c r="D75" s="47">
        <v>2.375</v>
      </c>
      <c r="E75" s="47">
        <v>0.54499999999999993</v>
      </c>
    </row>
    <row r="76" spans="1:5" x14ac:dyDescent="0.35">
      <c r="A76" t="s">
        <v>213</v>
      </c>
      <c r="B76" s="8" t="s">
        <v>61</v>
      </c>
      <c r="C76" s="46">
        <v>25</v>
      </c>
      <c r="D76" s="47">
        <v>2.5</v>
      </c>
      <c r="E76" s="47">
        <v>0.66999999999999993</v>
      </c>
    </row>
    <row r="77" spans="1:5" x14ac:dyDescent="0.35">
      <c r="A77" t="s">
        <v>213</v>
      </c>
      <c r="B77" s="8" t="s">
        <v>63</v>
      </c>
      <c r="C77" s="46">
        <v>25</v>
      </c>
      <c r="D77" s="47">
        <v>1.625</v>
      </c>
      <c r="E77" s="47">
        <v>-0.20500000000000007</v>
      </c>
    </row>
    <row r="78" spans="1:5" x14ac:dyDescent="0.35">
      <c r="A78" t="s">
        <v>213</v>
      </c>
      <c r="B78" s="8" t="s">
        <v>65</v>
      </c>
      <c r="C78" s="46">
        <v>25</v>
      </c>
      <c r="D78" s="47">
        <v>2.25</v>
      </c>
      <c r="E78" s="47">
        <v>0.41999999999999993</v>
      </c>
    </row>
    <row r="79" spans="1:5" x14ac:dyDescent="0.35">
      <c r="A79" t="s">
        <v>213</v>
      </c>
      <c r="B79" s="8" t="s">
        <v>67</v>
      </c>
      <c r="C79" s="46">
        <v>25</v>
      </c>
      <c r="D79" s="47">
        <v>3.75</v>
      </c>
      <c r="E79" s="47">
        <v>1.92</v>
      </c>
    </row>
    <row r="80" spans="1:5" x14ac:dyDescent="0.35">
      <c r="A80" t="s">
        <v>213</v>
      </c>
      <c r="B80" s="8" t="s">
        <v>69</v>
      </c>
      <c r="C80" s="46">
        <v>25</v>
      </c>
      <c r="D80" s="47">
        <v>3.25</v>
      </c>
      <c r="E80" s="47">
        <v>1.42</v>
      </c>
    </row>
    <row r="81" spans="1:5" x14ac:dyDescent="0.35">
      <c r="A81" t="s">
        <v>213</v>
      </c>
      <c r="B81" s="8" t="s">
        <v>71</v>
      </c>
      <c r="C81" s="46">
        <v>25</v>
      </c>
      <c r="D81" s="47">
        <v>1.125</v>
      </c>
      <c r="E81" s="47">
        <v>-0.70500000000000007</v>
      </c>
    </row>
    <row r="82" spans="1:5" x14ac:dyDescent="0.35">
      <c r="A82" t="s">
        <v>213</v>
      </c>
      <c r="B82" s="8" t="s">
        <v>73</v>
      </c>
      <c r="C82" s="46">
        <v>25</v>
      </c>
      <c r="D82" s="47">
        <v>2.25</v>
      </c>
      <c r="E82" s="47">
        <v>0.41999999999999993</v>
      </c>
    </row>
    <row r="83" spans="1:5" x14ac:dyDescent="0.35">
      <c r="A83" t="s">
        <v>213</v>
      </c>
      <c r="B83" s="8" t="s">
        <v>16</v>
      </c>
      <c r="C83" s="46">
        <v>33</v>
      </c>
      <c r="D83" s="47">
        <v>3.25</v>
      </c>
      <c r="E83">
        <v>1.92</v>
      </c>
    </row>
    <row r="84" spans="1:5" x14ac:dyDescent="0.35">
      <c r="A84" t="s">
        <v>213</v>
      </c>
      <c r="B84" s="8" t="s">
        <v>19</v>
      </c>
      <c r="C84" s="46">
        <v>33</v>
      </c>
      <c r="D84" s="47">
        <v>4</v>
      </c>
      <c r="E84">
        <v>2.67</v>
      </c>
    </row>
    <row r="85" spans="1:5" x14ac:dyDescent="0.35">
      <c r="A85" t="s">
        <v>213</v>
      </c>
      <c r="B85" s="8" t="s">
        <v>22</v>
      </c>
      <c r="C85" s="46">
        <v>33</v>
      </c>
      <c r="D85" s="47">
        <v>1.5</v>
      </c>
      <c r="E85">
        <v>0.16999999999999993</v>
      </c>
    </row>
    <row r="86" spans="1:5" x14ac:dyDescent="0.35">
      <c r="A86" t="s">
        <v>213</v>
      </c>
      <c r="B86" s="8" t="s">
        <v>25</v>
      </c>
      <c r="C86" s="46">
        <v>33</v>
      </c>
      <c r="D86" s="47">
        <v>2</v>
      </c>
      <c r="E86">
        <v>0.66999999999999993</v>
      </c>
    </row>
    <row r="87" spans="1:5" x14ac:dyDescent="0.35">
      <c r="A87" t="s">
        <v>213</v>
      </c>
      <c r="B87" s="8" t="s">
        <v>31</v>
      </c>
      <c r="C87" s="46">
        <v>33</v>
      </c>
      <c r="D87" s="47">
        <v>1.25</v>
      </c>
      <c r="E87">
        <v>-8.0000000000000071E-2</v>
      </c>
    </row>
    <row r="88" spans="1:5" x14ac:dyDescent="0.35">
      <c r="A88" t="s">
        <v>213</v>
      </c>
      <c r="B88" s="8" t="s">
        <v>34</v>
      </c>
      <c r="C88" s="46">
        <v>33</v>
      </c>
      <c r="D88" s="47">
        <v>3.5</v>
      </c>
      <c r="E88">
        <v>2.17</v>
      </c>
    </row>
    <row r="89" spans="1:5" x14ac:dyDescent="0.35">
      <c r="A89" t="s">
        <v>213</v>
      </c>
      <c r="B89" s="8" t="s">
        <v>37</v>
      </c>
      <c r="C89" s="46">
        <v>33</v>
      </c>
      <c r="D89" s="47">
        <v>2.75</v>
      </c>
      <c r="E89">
        <v>1.42</v>
      </c>
    </row>
    <row r="90" spans="1:5" x14ac:dyDescent="0.35">
      <c r="A90" t="s">
        <v>213</v>
      </c>
      <c r="B90" s="8" t="s">
        <v>40</v>
      </c>
      <c r="C90" s="46">
        <v>33</v>
      </c>
      <c r="D90" s="47">
        <v>1.75</v>
      </c>
      <c r="E90">
        <v>0.41999999999999993</v>
      </c>
    </row>
    <row r="91" spans="1:5" x14ac:dyDescent="0.35">
      <c r="A91" t="s">
        <v>213</v>
      </c>
      <c r="B91" s="8" t="s">
        <v>43</v>
      </c>
      <c r="C91" s="46">
        <v>33</v>
      </c>
      <c r="D91" s="47">
        <v>3.25</v>
      </c>
      <c r="E91">
        <v>1.92</v>
      </c>
    </row>
    <row r="92" spans="1:5" x14ac:dyDescent="0.35">
      <c r="A92" t="s">
        <v>213</v>
      </c>
      <c r="B92" s="8" t="s">
        <v>49</v>
      </c>
      <c r="C92" s="46">
        <v>33</v>
      </c>
      <c r="D92" s="47">
        <v>2.75</v>
      </c>
      <c r="E92">
        <v>1.42</v>
      </c>
    </row>
    <row r="93" spans="1:5" x14ac:dyDescent="0.35">
      <c r="A93" t="s">
        <v>213</v>
      </c>
      <c r="B93" s="8" t="s">
        <v>52</v>
      </c>
      <c r="C93" s="46">
        <v>33</v>
      </c>
      <c r="D93" s="47">
        <v>3</v>
      </c>
      <c r="E93">
        <v>1.67</v>
      </c>
    </row>
    <row r="94" spans="1:5" x14ac:dyDescent="0.35">
      <c r="A94" t="s">
        <v>213</v>
      </c>
      <c r="B94" s="8" t="s">
        <v>54</v>
      </c>
      <c r="C94" s="46">
        <v>33</v>
      </c>
      <c r="D94" s="47">
        <v>2</v>
      </c>
      <c r="E94">
        <v>0.66999999999999993</v>
      </c>
    </row>
    <row r="95" spans="1:5" x14ac:dyDescent="0.35">
      <c r="A95" t="s">
        <v>213</v>
      </c>
      <c r="B95" s="8" t="s">
        <v>56</v>
      </c>
      <c r="C95" s="46">
        <v>33</v>
      </c>
      <c r="D95" s="47">
        <v>2.75</v>
      </c>
      <c r="E95">
        <v>1.42</v>
      </c>
    </row>
    <row r="96" spans="1:5" x14ac:dyDescent="0.35">
      <c r="A96" t="s">
        <v>213</v>
      </c>
      <c r="B96" s="8" t="s">
        <v>58</v>
      </c>
      <c r="C96" s="46">
        <v>33</v>
      </c>
      <c r="D96" s="47">
        <v>1.5</v>
      </c>
      <c r="E96">
        <v>0.16999999999999993</v>
      </c>
    </row>
    <row r="97" spans="1:5" x14ac:dyDescent="0.35">
      <c r="A97" t="s">
        <v>213</v>
      </c>
      <c r="B97" s="8" t="s">
        <v>60</v>
      </c>
      <c r="C97" s="46">
        <v>33</v>
      </c>
      <c r="D97" s="47">
        <v>2.5</v>
      </c>
      <c r="E97">
        <v>1.17</v>
      </c>
    </row>
    <row r="98" spans="1:5" x14ac:dyDescent="0.35">
      <c r="A98" t="s">
        <v>213</v>
      </c>
      <c r="B98" s="8" t="s">
        <v>62</v>
      </c>
      <c r="C98" s="46">
        <v>33</v>
      </c>
      <c r="D98" s="47">
        <v>1</v>
      </c>
      <c r="E98">
        <v>-0.33000000000000007</v>
      </c>
    </row>
    <row r="99" spans="1:5" x14ac:dyDescent="0.35">
      <c r="A99" t="s">
        <v>213</v>
      </c>
      <c r="B99" s="8" t="s">
        <v>64</v>
      </c>
      <c r="C99" s="46">
        <v>33</v>
      </c>
      <c r="D99" s="47">
        <v>3</v>
      </c>
      <c r="E99">
        <v>1.67</v>
      </c>
    </row>
    <row r="100" spans="1:5" x14ac:dyDescent="0.35">
      <c r="A100" t="s">
        <v>213</v>
      </c>
      <c r="B100" s="8" t="s">
        <v>66</v>
      </c>
      <c r="C100" s="46">
        <v>33</v>
      </c>
      <c r="D100" s="47">
        <v>2.5</v>
      </c>
      <c r="E100">
        <v>1.17</v>
      </c>
    </row>
    <row r="101" spans="1:5" x14ac:dyDescent="0.35">
      <c r="A101" t="s">
        <v>213</v>
      </c>
      <c r="B101" s="8" t="s">
        <v>68</v>
      </c>
      <c r="C101" s="46">
        <v>33</v>
      </c>
      <c r="D101" s="47">
        <v>1.5</v>
      </c>
      <c r="E101">
        <v>0.16999999999999993</v>
      </c>
    </row>
    <row r="102" spans="1:5" x14ac:dyDescent="0.35">
      <c r="A102" t="s">
        <v>213</v>
      </c>
      <c r="B102" s="8" t="s">
        <v>70</v>
      </c>
      <c r="C102" s="46">
        <v>33</v>
      </c>
      <c r="D102" s="47">
        <v>3</v>
      </c>
      <c r="E102">
        <v>1.67</v>
      </c>
    </row>
    <row r="103" spans="1:5" x14ac:dyDescent="0.35">
      <c r="A103" t="s">
        <v>213</v>
      </c>
      <c r="B103" s="8" t="s">
        <v>72</v>
      </c>
      <c r="C103" s="46">
        <v>33</v>
      </c>
      <c r="D103" s="47">
        <v>2.5</v>
      </c>
      <c r="E103">
        <v>1.17</v>
      </c>
    </row>
    <row r="104" spans="1:5" x14ac:dyDescent="0.35">
      <c r="A104" t="s">
        <v>213</v>
      </c>
      <c r="B104" s="8" t="s">
        <v>74</v>
      </c>
      <c r="C104" s="46">
        <v>33</v>
      </c>
      <c r="D104" s="47">
        <v>1.75</v>
      </c>
      <c r="E104">
        <v>0.41999999999999993</v>
      </c>
    </row>
    <row r="105" spans="1:5" x14ac:dyDescent="0.35">
      <c r="A105" t="s">
        <v>213</v>
      </c>
      <c r="B105" s="8" t="s">
        <v>17</v>
      </c>
      <c r="C105" s="46">
        <v>45</v>
      </c>
      <c r="D105" s="47">
        <v>1.25</v>
      </c>
      <c r="E105" s="47">
        <v>0.47</v>
      </c>
    </row>
    <row r="106" spans="1:5" x14ac:dyDescent="0.35">
      <c r="A106" t="s">
        <v>213</v>
      </c>
      <c r="B106" s="8" t="s">
        <v>20</v>
      </c>
      <c r="C106" s="46">
        <v>45</v>
      </c>
      <c r="D106" s="47">
        <v>3</v>
      </c>
      <c r="E106" s="47">
        <v>2.2199999999999998</v>
      </c>
    </row>
    <row r="107" spans="1:5" x14ac:dyDescent="0.35">
      <c r="A107" t="s">
        <v>213</v>
      </c>
      <c r="B107" s="8" t="s">
        <v>23</v>
      </c>
      <c r="C107" s="46">
        <v>45</v>
      </c>
      <c r="D107" s="47">
        <v>2</v>
      </c>
      <c r="E107" s="47">
        <v>1.22</v>
      </c>
    </row>
    <row r="108" spans="1:5" x14ac:dyDescent="0.35">
      <c r="A108" t="s">
        <v>213</v>
      </c>
      <c r="B108" s="8" t="s">
        <v>26</v>
      </c>
      <c r="C108" s="46">
        <v>45</v>
      </c>
      <c r="D108" s="47">
        <v>3.5</v>
      </c>
      <c r="E108" s="47">
        <v>2.7199999999999998</v>
      </c>
    </row>
    <row r="109" spans="1:5" x14ac:dyDescent="0.35">
      <c r="A109" t="s">
        <v>213</v>
      </c>
      <c r="B109" s="8" t="s">
        <v>29</v>
      </c>
      <c r="C109" s="46">
        <v>45</v>
      </c>
      <c r="D109" s="47">
        <v>1.25</v>
      </c>
      <c r="E109" s="47">
        <v>0.47</v>
      </c>
    </row>
    <row r="110" spans="1:5" x14ac:dyDescent="0.35">
      <c r="A110" t="s">
        <v>213</v>
      </c>
      <c r="B110" s="8" t="s">
        <v>32</v>
      </c>
      <c r="C110" s="46">
        <v>45</v>
      </c>
      <c r="D110" s="47">
        <v>3.25</v>
      </c>
      <c r="E110" s="47">
        <v>2.4699999999999998</v>
      </c>
    </row>
    <row r="111" spans="1:5" x14ac:dyDescent="0.35">
      <c r="A111" t="s">
        <v>213</v>
      </c>
      <c r="B111" s="8" t="s">
        <v>35</v>
      </c>
      <c r="C111" s="46">
        <v>45</v>
      </c>
      <c r="D111" s="47">
        <v>3.25</v>
      </c>
      <c r="E111" s="47">
        <v>2.4699999999999998</v>
      </c>
    </row>
    <row r="112" spans="1:5" x14ac:dyDescent="0.35">
      <c r="A112" t="s">
        <v>213</v>
      </c>
      <c r="B112" s="8" t="s">
        <v>38</v>
      </c>
      <c r="C112" s="46">
        <v>45</v>
      </c>
      <c r="D112" s="47">
        <v>3.5</v>
      </c>
      <c r="E112" s="47">
        <v>2.7199999999999998</v>
      </c>
    </row>
    <row r="113" spans="1:5" x14ac:dyDescent="0.35">
      <c r="A113" t="s">
        <v>213</v>
      </c>
      <c r="B113" s="8" t="s">
        <v>41</v>
      </c>
      <c r="C113" s="46">
        <v>45</v>
      </c>
      <c r="D113" s="47">
        <v>2.75</v>
      </c>
      <c r="E113" s="47">
        <v>1.97</v>
      </c>
    </row>
    <row r="114" spans="1:5" x14ac:dyDescent="0.35">
      <c r="A114" t="s">
        <v>213</v>
      </c>
      <c r="B114" s="8" t="s">
        <v>44</v>
      </c>
      <c r="C114" s="46">
        <v>45</v>
      </c>
      <c r="D114" s="47">
        <v>2</v>
      </c>
      <c r="E114" s="47">
        <v>1.22</v>
      </c>
    </row>
    <row r="115" spans="1:5" x14ac:dyDescent="0.35">
      <c r="A115" t="s">
        <v>213</v>
      </c>
      <c r="B115" s="8" t="s">
        <v>47</v>
      </c>
      <c r="C115" s="46">
        <v>45</v>
      </c>
      <c r="D115" s="47">
        <v>3.75</v>
      </c>
      <c r="E115" s="47">
        <v>2.9699999999999998</v>
      </c>
    </row>
    <row r="116" spans="1:5" x14ac:dyDescent="0.35">
      <c r="A116" t="s">
        <v>213</v>
      </c>
      <c r="B116" s="8" t="s">
        <v>50</v>
      </c>
      <c r="C116" s="46">
        <v>45</v>
      </c>
      <c r="D116" s="47">
        <v>1.5</v>
      </c>
      <c r="E116" s="47">
        <v>0.72</v>
      </c>
    </row>
  </sheetData>
  <pageMargins left="0.7" right="0.7" top="0.75" bottom="0.75" header="0.3" footer="0.3"/>
  <pageSetup orientation="portrait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8"/>
  <sheetViews>
    <sheetView workbookViewId="0"/>
  </sheetViews>
  <sheetFormatPr defaultRowHeight="14.5" x14ac:dyDescent="0.35"/>
  <sheetData>
    <row r="1" spans="1:5" ht="14.4" x14ac:dyDescent="0.3">
      <c r="A1" t="s">
        <v>8</v>
      </c>
      <c r="B1" t="s">
        <v>9</v>
      </c>
      <c r="C1" s="46" t="s">
        <v>208</v>
      </c>
      <c r="D1" s="47" t="s">
        <v>209</v>
      </c>
      <c r="E1" s="47" t="s">
        <v>210</v>
      </c>
    </row>
    <row r="2" spans="1:5" ht="14.4" x14ac:dyDescent="0.3">
      <c r="A2" t="s">
        <v>212</v>
      </c>
      <c r="B2" s="8" t="s">
        <v>76</v>
      </c>
      <c r="C2" s="46">
        <v>25</v>
      </c>
      <c r="D2" s="47">
        <v>3.75</v>
      </c>
      <c r="E2" s="47">
        <v>2.5700000000000003</v>
      </c>
    </row>
    <row r="3" spans="1:5" ht="14.4" x14ac:dyDescent="0.3">
      <c r="A3" t="s">
        <v>212</v>
      </c>
      <c r="B3" s="8" t="s">
        <v>79</v>
      </c>
      <c r="C3" s="46">
        <v>25</v>
      </c>
      <c r="D3" s="47">
        <v>3.125</v>
      </c>
      <c r="E3" s="47">
        <v>1.9450000000000001</v>
      </c>
    </row>
    <row r="4" spans="1:5" ht="14.4" x14ac:dyDescent="0.3">
      <c r="A4" t="s">
        <v>212</v>
      </c>
      <c r="B4" s="8" t="s">
        <v>82</v>
      </c>
      <c r="C4" s="46">
        <v>25</v>
      </c>
      <c r="D4" s="47">
        <v>3.5</v>
      </c>
      <c r="E4" s="47">
        <v>2.3200000000000003</v>
      </c>
    </row>
    <row r="5" spans="1:5" ht="14.4" x14ac:dyDescent="0.3">
      <c r="A5" t="s">
        <v>212</v>
      </c>
      <c r="B5" s="8" t="s">
        <v>85</v>
      </c>
      <c r="C5" s="46">
        <v>25</v>
      </c>
      <c r="D5" s="47">
        <v>3.125</v>
      </c>
      <c r="E5" s="47">
        <v>1.9450000000000001</v>
      </c>
    </row>
    <row r="6" spans="1:5" ht="14.4" x14ac:dyDescent="0.3">
      <c r="A6" t="s">
        <v>212</v>
      </c>
      <c r="B6" s="8" t="s">
        <v>88</v>
      </c>
      <c r="C6" s="46">
        <v>25</v>
      </c>
      <c r="D6" s="47">
        <v>2</v>
      </c>
      <c r="E6" s="47">
        <v>0.82000000000000006</v>
      </c>
    </row>
    <row r="7" spans="1:5" ht="14.4" x14ac:dyDescent="0.3">
      <c r="A7" t="s">
        <v>212</v>
      </c>
      <c r="B7" s="8" t="s">
        <v>91</v>
      </c>
      <c r="C7" s="46">
        <v>25</v>
      </c>
      <c r="D7" s="47">
        <v>2.875</v>
      </c>
      <c r="E7" s="47">
        <v>1.6950000000000001</v>
      </c>
    </row>
    <row r="8" spans="1:5" ht="14.4" x14ac:dyDescent="0.3">
      <c r="A8" t="s">
        <v>212</v>
      </c>
      <c r="B8" s="8" t="s">
        <v>94</v>
      </c>
      <c r="C8" s="46">
        <v>25</v>
      </c>
      <c r="D8" s="47">
        <v>2.5</v>
      </c>
      <c r="E8" s="47">
        <v>1.32</v>
      </c>
    </row>
    <row r="9" spans="1:5" ht="14.4" x14ac:dyDescent="0.3">
      <c r="A9" t="s">
        <v>212</v>
      </c>
      <c r="B9" s="8" t="s">
        <v>97</v>
      </c>
      <c r="C9" s="46">
        <v>25</v>
      </c>
      <c r="D9" s="47">
        <v>2.5</v>
      </c>
      <c r="E9" s="47">
        <v>1.32</v>
      </c>
    </row>
    <row r="10" spans="1:5" ht="14.4" x14ac:dyDescent="0.3">
      <c r="A10" t="s">
        <v>212</v>
      </c>
      <c r="B10" s="8" t="s">
        <v>100</v>
      </c>
      <c r="C10" s="46">
        <v>25</v>
      </c>
      <c r="D10" s="47">
        <v>2.875</v>
      </c>
      <c r="E10" s="47">
        <v>1.6950000000000001</v>
      </c>
    </row>
    <row r="11" spans="1:5" ht="14.4" x14ac:dyDescent="0.3">
      <c r="A11" t="s">
        <v>212</v>
      </c>
      <c r="B11" s="8" t="s">
        <v>103</v>
      </c>
      <c r="C11" s="46">
        <v>25</v>
      </c>
      <c r="D11" s="47">
        <v>1.5</v>
      </c>
      <c r="E11" s="47">
        <v>0.32000000000000006</v>
      </c>
    </row>
    <row r="12" spans="1:5" ht="14.4" x14ac:dyDescent="0.3">
      <c r="A12" t="s">
        <v>212</v>
      </c>
      <c r="B12" s="8" t="s">
        <v>106</v>
      </c>
      <c r="C12" s="46">
        <v>25</v>
      </c>
      <c r="D12" s="47">
        <v>3</v>
      </c>
      <c r="E12" s="47">
        <v>1.82</v>
      </c>
    </row>
    <row r="13" spans="1:5" ht="14.4" x14ac:dyDescent="0.3">
      <c r="A13" t="s">
        <v>212</v>
      </c>
      <c r="B13" s="8" t="s">
        <v>109</v>
      </c>
      <c r="C13" s="46">
        <v>25</v>
      </c>
      <c r="D13" s="47">
        <v>2.625</v>
      </c>
      <c r="E13" s="47">
        <v>1.4450000000000001</v>
      </c>
    </row>
    <row r="14" spans="1:5" ht="14.4" x14ac:dyDescent="0.3">
      <c r="A14" t="s">
        <v>212</v>
      </c>
      <c r="B14" s="8" t="s">
        <v>112</v>
      </c>
      <c r="C14" s="46">
        <v>25</v>
      </c>
      <c r="D14" s="47">
        <v>1.5</v>
      </c>
      <c r="E14" s="47">
        <v>0.32000000000000006</v>
      </c>
    </row>
    <row r="15" spans="1:5" ht="14.4" x14ac:dyDescent="0.3">
      <c r="A15" t="s">
        <v>212</v>
      </c>
      <c r="B15" s="8" t="s">
        <v>115</v>
      </c>
      <c r="C15" s="46">
        <v>25</v>
      </c>
      <c r="D15" s="47">
        <v>2.625</v>
      </c>
      <c r="E15" s="47">
        <v>1.4450000000000001</v>
      </c>
    </row>
    <row r="16" spans="1:5" ht="14.4" x14ac:dyDescent="0.3">
      <c r="A16" t="s">
        <v>212</v>
      </c>
      <c r="B16" s="8" t="s">
        <v>118</v>
      </c>
      <c r="C16" s="46">
        <v>25</v>
      </c>
      <c r="D16" s="47">
        <v>1.125</v>
      </c>
      <c r="E16" s="47">
        <v>-5.4999999999999938E-2</v>
      </c>
    </row>
    <row r="17" spans="1:5" ht="14.4" x14ac:dyDescent="0.3">
      <c r="A17" t="s">
        <v>212</v>
      </c>
      <c r="B17" s="8" t="s">
        <v>120</v>
      </c>
      <c r="C17" s="46">
        <v>25</v>
      </c>
      <c r="D17" s="47">
        <v>2.625</v>
      </c>
      <c r="E17" s="47">
        <v>1.4450000000000001</v>
      </c>
    </row>
    <row r="18" spans="1:5" ht="14.4" x14ac:dyDescent="0.3">
      <c r="A18" t="s">
        <v>212</v>
      </c>
      <c r="B18" s="8" t="s">
        <v>122</v>
      </c>
      <c r="C18" s="46">
        <v>25</v>
      </c>
      <c r="D18" s="47">
        <v>3.375</v>
      </c>
      <c r="E18" s="47">
        <v>2.1950000000000003</v>
      </c>
    </row>
    <row r="19" spans="1:5" ht="14.4" x14ac:dyDescent="0.3">
      <c r="A19" t="s">
        <v>212</v>
      </c>
      <c r="B19" s="8" t="s">
        <v>124</v>
      </c>
      <c r="C19" s="46">
        <v>25</v>
      </c>
      <c r="D19" s="47">
        <v>2.75</v>
      </c>
      <c r="E19" s="47">
        <v>1.57</v>
      </c>
    </row>
    <row r="20" spans="1:5" ht="14.4" x14ac:dyDescent="0.3">
      <c r="A20" t="s">
        <v>212</v>
      </c>
      <c r="B20" s="8" t="s">
        <v>126</v>
      </c>
      <c r="C20" s="46">
        <v>25</v>
      </c>
      <c r="D20" s="47">
        <v>3.125</v>
      </c>
      <c r="E20" s="47">
        <v>1.9450000000000001</v>
      </c>
    </row>
    <row r="21" spans="1:5" ht="14.4" x14ac:dyDescent="0.3">
      <c r="A21" t="s">
        <v>212</v>
      </c>
      <c r="B21" s="8" t="s">
        <v>128</v>
      </c>
      <c r="C21" s="46">
        <v>25</v>
      </c>
      <c r="D21" s="47">
        <v>1.625</v>
      </c>
      <c r="E21" s="47">
        <v>0.44500000000000006</v>
      </c>
    </row>
    <row r="22" spans="1:5" ht="14.4" x14ac:dyDescent="0.3">
      <c r="A22" t="s">
        <v>212</v>
      </c>
      <c r="B22" s="8" t="s">
        <v>130</v>
      </c>
      <c r="C22" s="46">
        <v>25</v>
      </c>
      <c r="D22" s="47">
        <v>2.5</v>
      </c>
      <c r="E22" s="47">
        <v>1.32</v>
      </c>
    </row>
    <row r="23" spans="1:5" ht="14.4" x14ac:dyDescent="0.3">
      <c r="A23" t="s">
        <v>212</v>
      </c>
      <c r="B23" s="8" t="s">
        <v>132</v>
      </c>
      <c r="C23" s="46">
        <v>25</v>
      </c>
      <c r="D23" s="47">
        <v>3.5</v>
      </c>
      <c r="E23" s="47">
        <v>2.3200000000000003</v>
      </c>
    </row>
    <row r="24" spans="1:5" ht="14.4" x14ac:dyDescent="0.3">
      <c r="A24" t="s">
        <v>212</v>
      </c>
      <c r="B24" s="8" t="s">
        <v>77</v>
      </c>
      <c r="C24" s="46">
        <v>33</v>
      </c>
      <c r="D24" s="47">
        <v>2.75</v>
      </c>
      <c r="E24">
        <v>1.85</v>
      </c>
    </row>
    <row r="25" spans="1:5" ht="14.4" x14ac:dyDescent="0.3">
      <c r="A25" t="s">
        <v>212</v>
      </c>
      <c r="B25" s="8" t="s">
        <v>80</v>
      </c>
      <c r="C25" s="46">
        <v>33</v>
      </c>
      <c r="D25" s="47">
        <v>3.5</v>
      </c>
      <c r="E25">
        <v>2.6</v>
      </c>
    </row>
    <row r="26" spans="1:5" ht="14.4" x14ac:dyDescent="0.3">
      <c r="A26" t="s">
        <v>212</v>
      </c>
      <c r="B26" s="8" t="s">
        <v>83</v>
      </c>
      <c r="C26" s="46">
        <v>33</v>
      </c>
      <c r="D26" s="47">
        <v>3.75</v>
      </c>
      <c r="E26">
        <v>2.85</v>
      </c>
    </row>
    <row r="27" spans="1:5" ht="14.4" x14ac:dyDescent="0.3">
      <c r="A27" t="s">
        <v>212</v>
      </c>
      <c r="B27" s="8" t="s">
        <v>86</v>
      </c>
      <c r="C27" s="46">
        <v>33</v>
      </c>
      <c r="D27" s="47">
        <v>2.5</v>
      </c>
      <c r="E27">
        <v>1.6</v>
      </c>
    </row>
    <row r="28" spans="1:5" ht="14.4" x14ac:dyDescent="0.3">
      <c r="A28" t="s">
        <v>212</v>
      </c>
      <c r="B28" s="8" t="s">
        <v>89</v>
      </c>
      <c r="C28" s="46">
        <v>33</v>
      </c>
      <c r="D28" s="47">
        <v>2.5</v>
      </c>
      <c r="E28">
        <v>1.6</v>
      </c>
    </row>
    <row r="29" spans="1:5" ht="14.4" x14ac:dyDescent="0.3">
      <c r="A29" t="s">
        <v>212</v>
      </c>
      <c r="B29" s="8" t="s">
        <v>92</v>
      </c>
      <c r="C29" s="46">
        <v>33</v>
      </c>
      <c r="D29" s="47">
        <v>1.25</v>
      </c>
      <c r="E29">
        <v>0.35</v>
      </c>
    </row>
    <row r="30" spans="1:5" ht="14.4" x14ac:dyDescent="0.3">
      <c r="A30" t="s">
        <v>212</v>
      </c>
      <c r="B30" s="8" t="s">
        <v>95</v>
      </c>
      <c r="C30" s="46">
        <v>33</v>
      </c>
      <c r="D30" s="47">
        <v>4</v>
      </c>
      <c r="E30">
        <v>3.1</v>
      </c>
    </row>
    <row r="31" spans="1:5" x14ac:dyDescent="0.35">
      <c r="A31" t="s">
        <v>212</v>
      </c>
      <c r="B31" s="8" t="s">
        <v>98</v>
      </c>
      <c r="C31" s="46">
        <v>33</v>
      </c>
      <c r="D31" s="47">
        <v>1.5</v>
      </c>
      <c r="E31">
        <v>0.6</v>
      </c>
    </row>
    <row r="32" spans="1:5" x14ac:dyDescent="0.35">
      <c r="A32" t="s">
        <v>212</v>
      </c>
      <c r="B32" s="8" t="s">
        <v>101</v>
      </c>
      <c r="C32" s="46">
        <v>33</v>
      </c>
      <c r="D32" s="47">
        <v>2.25</v>
      </c>
      <c r="E32">
        <v>1.35</v>
      </c>
    </row>
    <row r="33" spans="1:5" x14ac:dyDescent="0.35">
      <c r="A33" t="s">
        <v>212</v>
      </c>
      <c r="B33" s="8" t="s">
        <v>104</v>
      </c>
      <c r="C33" s="46">
        <v>33</v>
      </c>
      <c r="D33" s="47">
        <v>3.5</v>
      </c>
      <c r="E33">
        <v>2.6</v>
      </c>
    </row>
    <row r="34" spans="1:5" x14ac:dyDescent="0.35">
      <c r="A34" t="s">
        <v>212</v>
      </c>
      <c r="B34" s="8" t="s">
        <v>107</v>
      </c>
      <c r="C34" s="46">
        <v>33</v>
      </c>
      <c r="D34" s="47">
        <v>2.25</v>
      </c>
      <c r="E34">
        <v>1.35</v>
      </c>
    </row>
    <row r="35" spans="1:5" x14ac:dyDescent="0.35">
      <c r="A35" t="s">
        <v>212</v>
      </c>
      <c r="B35" s="8" t="s">
        <v>110</v>
      </c>
      <c r="C35" s="46">
        <v>33</v>
      </c>
      <c r="D35" s="47">
        <v>3.75</v>
      </c>
      <c r="E35">
        <v>2.85</v>
      </c>
    </row>
    <row r="36" spans="1:5" x14ac:dyDescent="0.35">
      <c r="A36" t="s">
        <v>212</v>
      </c>
      <c r="B36" s="8" t="s">
        <v>113</v>
      </c>
      <c r="C36" s="46">
        <v>33</v>
      </c>
      <c r="D36" s="47">
        <v>2.25</v>
      </c>
      <c r="E36">
        <v>1.35</v>
      </c>
    </row>
    <row r="37" spans="1:5" x14ac:dyDescent="0.35">
      <c r="A37" t="s">
        <v>212</v>
      </c>
      <c r="B37" s="8" t="s">
        <v>116</v>
      </c>
      <c r="C37" s="46">
        <v>33</v>
      </c>
      <c r="D37" s="47">
        <v>3.25</v>
      </c>
      <c r="E37">
        <v>2.35</v>
      </c>
    </row>
    <row r="38" spans="1:5" x14ac:dyDescent="0.35">
      <c r="A38" t="s">
        <v>212</v>
      </c>
      <c r="B38" s="8" t="s">
        <v>119</v>
      </c>
      <c r="C38" s="46">
        <v>33</v>
      </c>
      <c r="D38" s="47">
        <v>2.25</v>
      </c>
      <c r="E38">
        <v>1.35</v>
      </c>
    </row>
    <row r="39" spans="1:5" x14ac:dyDescent="0.35">
      <c r="A39" t="s">
        <v>212</v>
      </c>
      <c r="B39" s="8" t="s">
        <v>121</v>
      </c>
      <c r="C39" s="46">
        <v>33</v>
      </c>
      <c r="D39" s="47">
        <v>2.75</v>
      </c>
      <c r="E39">
        <v>1.85</v>
      </c>
    </row>
    <row r="40" spans="1:5" x14ac:dyDescent="0.35">
      <c r="A40" t="s">
        <v>212</v>
      </c>
      <c r="B40" s="8" t="s">
        <v>123</v>
      </c>
      <c r="C40" s="46">
        <v>33</v>
      </c>
      <c r="D40" s="47">
        <v>1.25</v>
      </c>
      <c r="E40">
        <v>0.35</v>
      </c>
    </row>
    <row r="41" spans="1:5" x14ac:dyDescent="0.35">
      <c r="A41" t="s">
        <v>212</v>
      </c>
      <c r="B41" s="8" t="s">
        <v>125</v>
      </c>
      <c r="C41" s="46">
        <v>33</v>
      </c>
      <c r="D41" s="47">
        <v>2.5</v>
      </c>
      <c r="E41">
        <v>1.6</v>
      </c>
    </row>
    <row r="42" spans="1:5" x14ac:dyDescent="0.35">
      <c r="A42" t="s">
        <v>212</v>
      </c>
      <c r="B42" s="8" t="s">
        <v>127</v>
      </c>
      <c r="C42" s="46">
        <v>33</v>
      </c>
      <c r="D42" s="47">
        <v>3</v>
      </c>
      <c r="E42">
        <v>2.1</v>
      </c>
    </row>
    <row r="43" spans="1:5" x14ac:dyDescent="0.35">
      <c r="A43" t="s">
        <v>212</v>
      </c>
      <c r="B43" s="8" t="s">
        <v>129</v>
      </c>
      <c r="C43" s="46">
        <v>33</v>
      </c>
      <c r="D43" s="47">
        <v>2.5</v>
      </c>
      <c r="E43">
        <v>1.6</v>
      </c>
    </row>
    <row r="44" spans="1:5" x14ac:dyDescent="0.35">
      <c r="A44" t="s">
        <v>212</v>
      </c>
      <c r="B44" s="8" t="s">
        <v>131</v>
      </c>
      <c r="C44" s="46">
        <v>33</v>
      </c>
      <c r="D44" s="47">
        <v>1.25</v>
      </c>
      <c r="E44">
        <v>0.35</v>
      </c>
    </row>
    <row r="45" spans="1:5" x14ac:dyDescent="0.35">
      <c r="A45" t="s">
        <v>212</v>
      </c>
      <c r="B45" s="8" t="s">
        <v>133</v>
      </c>
      <c r="C45" s="46">
        <v>33</v>
      </c>
      <c r="D45" s="47">
        <v>3</v>
      </c>
      <c r="E45">
        <v>2.1</v>
      </c>
    </row>
    <row r="46" spans="1:5" x14ac:dyDescent="0.35">
      <c r="A46" t="s">
        <v>212</v>
      </c>
      <c r="B46" s="8" t="s">
        <v>134</v>
      </c>
      <c r="C46" s="46">
        <v>33</v>
      </c>
      <c r="D46" s="47">
        <v>3.25</v>
      </c>
      <c r="E46">
        <v>2.35</v>
      </c>
    </row>
    <row r="47" spans="1:5" x14ac:dyDescent="0.35">
      <c r="A47" t="s">
        <v>212</v>
      </c>
      <c r="B47" s="8" t="s">
        <v>78</v>
      </c>
      <c r="C47" s="46">
        <v>45</v>
      </c>
      <c r="D47" s="47">
        <v>2.25</v>
      </c>
      <c r="E47" s="47">
        <v>1.98</v>
      </c>
    </row>
    <row r="48" spans="1:5" x14ac:dyDescent="0.35">
      <c r="A48" t="s">
        <v>212</v>
      </c>
      <c r="B48" s="8" t="s">
        <v>81</v>
      </c>
      <c r="C48" s="46">
        <v>45</v>
      </c>
      <c r="D48" s="47">
        <v>2.75</v>
      </c>
      <c r="E48" s="47">
        <v>2.48</v>
      </c>
    </row>
    <row r="49" spans="1:5" x14ac:dyDescent="0.35">
      <c r="A49" t="s">
        <v>212</v>
      </c>
      <c r="B49" s="8" t="s">
        <v>84</v>
      </c>
      <c r="C49" s="46">
        <v>45</v>
      </c>
      <c r="D49" s="47">
        <v>3.75</v>
      </c>
      <c r="E49" s="47">
        <v>3.48</v>
      </c>
    </row>
    <row r="50" spans="1:5" x14ac:dyDescent="0.35">
      <c r="A50" t="s">
        <v>212</v>
      </c>
      <c r="B50" s="8" t="s">
        <v>87</v>
      </c>
      <c r="C50" s="46">
        <v>45</v>
      </c>
      <c r="D50" s="47">
        <v>1.75</v>
      </c>
      <c r="E50" s="47">
        <v>1.48</v>
      </c>
    </row>
    <row r="51" spans="1:5" x14ac:dyDescent="0.35">
      <c r="A51" t="s">
        <v>212</v>
      </c>
      <c r="B51" s="8" t="s">
        <v>90</v>
      </c>
      <c r="C51" s="46">
        <v>45</v>
      </c>
      <c r="D51" s="47">
        <v>2</v>
      </c>
      <c r="E51" s="47">
        <v>1.73</v>
      </c>
    </row>
    <row r="52" spans="1:5" x14ac:dyDescent="0.35">
      <c r="A52" t="s">
        <v>212</v>
      </c>
      <c r="B52" s="8" t="s">
        <v>93</v>
      </c>
      <c r="C52" s="46">
        <v>45</v>
      </c>
      <c r="D52" s="47">
        <v>1.25</v>
      </c>
      <c r="E52" s="47">
        <v>0.98</v>
      </c>
    </row>
    <row r="53" spans="1:5" x14ac:dyDescent="0.35">
      <c r="A53" t="s">
        <v>212</v>
      </c>
      <c r="B53" s="8" t="s">
        <v>96</v>
      </c>
      <c r="C53" s="46">
        <v>45</v>
      </c>
      <c r="D53" s="47">
        <v>2</v>
      </c>
      <c r="E53" s="47">
        <v>1.73</v>
      </c>
    </row>
    <row r="54" spans="1:5" x14ac:dyDescent="0.35">
      <c r="A54" t="s">
        <v>212</v>
      </c>
      <c r="B54" s="8" t="s">
        <v>99</v>
      </c>
      <c r="C54" s="46">
        <v>45</v>
      </c>
      <c r="D54" s="47">
        <v>3.5</v>
      </c>
      <c r="E54" s="47">
        <v>3.23</v>
      </c>
    </row>
    <row r="55" spans="1:5" x14ac:dyDescent="0.35">
      <c r="A55" t="s">
        <v>212</v>
      </c>
      <c r="B55" s="8" t="s">
        <v>102</v>
      </c>
      <c r="C55" s="46">
        <v>45</v>
      </c>
      <c r="D55" s="47">
        <v>3.25</v>
      </c>
      <c r="E55" s="47">
        <v>2.98</v>
      </c>
    </row>
    <row r="56" spans="1:5" x14ac:dyDescent="0.35">
      <c r="A56" t="s">
        <v>212</v>
      </c>
      <c r="B56" s="8" t="s">
        <v>105</v>
      </c>
      <c r="C56" s="46">
        <v>45</v>
      </c>
      <c r="D56" s="47">
        <v>1.75</v>
      </c>
      <c r="E56" s="47">
        <v>3.23</v>
      </c>
    </row>
    <row r="57" spans="1:5" x14ac:dyDescent="0.35">
      <c r="A57" t="s">
        <v>212</v>
      </c>
      <c r="B57" s="8" t="s">
        <v>108</v>
      </c>
      <c r="C57" s="46">
        <v>45</v>
      </c>
      <c r="D57" s="47">
        <v>2</v>
      </c>
      <c r="E57" s="47">
        <v>1.73</v>
      </c>
    </row>
    <row r="58" spans="1:5" x14ac:dyDescent="0.35">
      <c r="A58" t="s">
        <v>212</v>
      </c>
      <c r="B58" s="8" t="s">
        <v>111</v>
      </c>
      <c r="C58" s="46">
        <v>45</v>
      </c>
      <c r="D58" s="47">
        <v>2</v>
      </c>
      <c r="E58" s="47">
        <v>1.73</v>
      </c>
    </row>
    <row r="59" spans="1:5" x14ac:dyDescent="0.35">
      <c r="A59" t="s">
        <v>212</v>
      </c>
      <c r="B59" s="8" t="s">
        <v>114</v>
      </c>
      <c r="C59" s="46">
        <v>45</v>
      </c>
      <c r="D59" s="47">
        <v>2.5</v>
      </c>
      <c r="E59" s="47">
        <v>2.23</v>
      </c>
    </row>
    <row r="60" spans="1:5" x14ac:dyDescent="0.35">
      <c r="A60" t="s">
        <v>212</v>
      </c>
      <c r="B60" s="8" t="s">
        <v>117</v>
      </c>
      <c r="C60" s="46">
        <v>45</v>
      </c>
      <c r="D60" s="47">
        <v>2.5</v>
      </c>
      <c r="E60" s="47">
        <v>2.23</v>
      </c>
    </row>
    <row r="61" spans="1:5" x14ac:dyDescent="0.35">
      <c r="A61" t="s">
        <v>213</v>
      </c>
      <c r="B61" s="8" t="s">
        <v>15</v>
      </c>
      <c r="C61" s="46">
        <v>25</v>
      </c>
      <c r="D61" s="47">
        <v>3.5</v>
      </c>
      <c r="E61" s="47">
        <v>1.67</v>
      </c>
    </row>
    <row r="62" spans="1:5" x14ac:dyDescent="0.35">
      <c r="A62" t="s">
        <v>213</v>
      </c>
      <c r="B62" s="8" t="s">
        <v>18</v>
      </c>
      <c r="C62" s="46">
        <v>25</v>
      </c>
      <c r="D62" s="47">
        <v>1.75</v>
      </c>
      <c r="E62" s="47">
        <v>-8.0000000000000071E-2</v>
      </c>
    </row>
    <row r="63" spans="1:5" x14ac:dyDescent="0.35">
      <c r="A63" t="s">
        <v>213</v>
      </c>
      <c r="B63" s="8" t="s">
        <v>21</v>
      </c>
      <c r="C63" s="46">
        <v>25</v>
      </c>
      <c r="D63" s="47">
        <v>2</v>
      </c>
      <c r="E63" s="47">
        <v>0.16999999999999993</v>
      </c>
    </row>
    <row r="64" spans="1:5" x14ac:dyDescent="0.35">
      <c r="A64" t="s">
        <v>213</v>
      </c>
      <c r="B64" s="8" t="s">
        <v>24</v>
      </c>
      <c r="C64" s="46">
        <v>25</v>
      </c>
      <c r="D64" s="47">
        <v>2.875</v>
      </c>
      <c r="E64" s="47">
        <v>1.0449999999999999</v>
      </c>
    </row>
    <row r="65" spans="1:5" x14ac:dyDescent="0.35">
      <c r="A65" t="s">
        <v>213</v>
      </c>
      <c r="B65" s="8" t="s">
        <v>27</v>
      </c>
      <c r="C65" s="46">
        <v>25</v>
      </c>
      <c r="D65" s="47">
        <v>1</v>
      </c>
      <c r="E65" s="47">
        <v>-0.83000000000000007</v>
      </c>
    </row>
    <row r="66" spans="1:5" x14ac:dyDescent="0.35">
      <c r="A66" t="s">
        <v>213</v>
      </c>
      <c r="B66" s="8" t="s">
        <v>30</v>
      </c>
      <c r="C66" s="46">
        <v>25</v>
      </c>
      <c r="D66" s="47">
        <v>1.25</v>
      </c>
      <c r="E66" s="47">
        <v>-0.58000000000000007</v>
      </c>
    </row>
    <row r="67" spans="1:5" x14ac:dyDescent="0.35">
      <c r="A67" t="s">
        <v>213</v>
      </c>
      <c r="B67" s="8" t="s">
        <v>33</v>
      </c>
      <c r="C67" s="46">
        <v>25</v>
      </c>
      <c r="D67" s="47">
        <v>2.5</v>
      </c>
      <c r="E67" s="47">
        <v>0.66999999999999993</v>
      </c>
    </row>
    <row r="68" spans="1:5" x14ac:dyDescent="0.35">
      <c r="A68" t="s">
        <v>213</v>
      </c>
      <c r="B68" s="8" t="s">
        <v>36</v>
      </c>
      <c r="C68" s="46">
        <v>25</v>
      </c>
      <c r="D68" s="47">
        <v>3.25</v>
      </c>
      <c r="E68" s="47">
        <v>1.42</v>
      </c>
    </row>
    <row r="69" spans="1:5" x14ac:dyDescent="0.35">
      <c r="A69" t="s">
        <v>213</v>
      </c>
      <c r="B69" s="8" t="s">
        <v>39</v>
      </c>
      <c r="C69" s="46">
        <v>25</v>
      </c>
      <c r="D69" s="47">
        <v>2</v>
      </c>
      <c r="E69" s="47">
        <v>0.16999999999999993</v>
      </c>
    </row>
    <row r="70" spans="1:5" x14ac:dyDescent="0.35">
      <c r="A70" t="s">
        <v>213</v>
      </c>
      <c r="B70" s="8" t="s">
        <v>42</v>
      </c>
      <c r="C70" s="46">
        <v>25</v>
      </c>
      <c r="D70" s="47">
        <v>3.125</v>
      </c>
      <c r="E70" s="47">
        <v>1.2949999999999999</v>
      </c>
    </row>
    <row r="71" spans="1:5" x14ac:dyDescent="0.35">
      <c r="A71" t="s">
        <v>213</v>
      </c>
      <c r="B71" s="8" t="s">
        <v>45</v>
      </c>
      <c r="C71" s="46">
        <v>25</v>
      </c>
      <c r="D71" s="47">
        <v>1.5</v>
      </c>
      <c r="E71" s="47">
        <v>-0.33000000000000007</v>
      </c>
    </row>
    <row r="72" spans="1:5" x14ac:dyDescent="0.35">
      <c r="A72" t="s">
        <v>213</v>
      </c>
      <c r="B72" s="8" t="s">
        <v>48</v>
      </c>
      <c r="C72" s="46">
        <v>25</v>
      </c>
      <c r="D72" s="47">
        <v>3.625</v>
      </c>
      <c r="E72" s="47">
        <v>1.7949999999999999</v>
      </c>
    </row>
    <row r="73" spans="1:5" x14ac:dyDescent="0.35">
      <c r="A73" t="s">
        <v>213</v>
      </c>
      <c r="B73" s="8" t="s">
        <v>51</v>
      </c>
      <c r="C73" s="46">
        <v>25</v>
      </c>
      <c r="D73" s="47">
        <v>3.375</v>
      </c>
      <c r="E73" s="47">
        <v>1.5449999999999999</v>
      </c>
    </row>
    <row r="74" spans="1:5" x14ac:dyDescent="0.35">
      <c r="A74" t="s">
        <v>213</v>
      </c>
      <c r="B74" s="8" t="s">
        <v>53</v>
      </c>
      <c r="C74" s="46">
        <v>25</v>
      </c>
      <c r="D74" s="47">
        <v>2.25</v>
      </c>
      <c r="E74" s="47">
        <v>0.41999999999999993</v>
      </c>
    </row>
    <row r="75" spans="1:5" x14ac:dyDescent="0.35">
      <c r="A75" t="s">
        <v>213</v>
      </c>
      <c r="B75" s="8" t="s">
        <v>55</v>
      </c>
      <c r="C75" s="46">
        <v>25</v>
      </c>
      <c r="D75" s="47">
        <v>3</v>
      </c>
      <c r="E75" s="47">
        <v>1.17</v>
      </c>
    </row>
    <row r="76" spans="1:5" x14ac:dyDescent="0.35">
      <c r="A76" t="s">
        <v>213</v>
      </c>
      <c r="B76" s="8" t="s">
        <v>57</v>
      </c>
      <c r="C76" s="46">
        <v>25</v>
      </c>
      <c r="D76" s="47">
        <v>2.625</v>
      </c>
      <c r="E76" s="47">
        <v>0.79499999999999993</v>
      </c>
    </row>
    <row r="77" spans="1:5" x14ac:dyDescent="0.35">
      <c r="A77" t="s">
        <v>213</v>
      </c>
      <c r="B77" s="8" t="s">
        <v>59</v>
      </c>
      <c r="C77" s="46">
        <v>25</v>
      </c>
      <c r="D77" s="47">
        <v>2.375</v>
      </c>
      <c r="E77" s="47">
        <v>0.54499999999999993</v>
      </c>
    </row>
    <row r="78" spans="1:5" x14ac:dyDescent="0.35">
      <c r="A78" t="s">
        <v>213</v>
      </c>
      <c r="B78" s="8" t="s">
        <v>61</v>
      </c>
      <c r="C78" s="46">
        <v>25</v>
      </c>
      <c r="D78" s="47">
        <v>2.5</v>
      </c>
      <c r="E78" s="47">
        <v>0.66999999999999993</v>
      </c>
    </row>
    <row r="79" spans="1:5" x14ac:dyDescent="0.35">
      <c r="A79" t="s">
        <v>213</v>
      </c>
      <c r="B79" s="8" t="s">
        <v>63</v>
      </c>
      <c r="C79" s="46">
        <v>25</v>
      </c>
      <c r="D79" s="47">
        <v>1.625</v>
      </c>
      <c r="E79" s="47">
        <v>-0.20500000000000007</v>
      </c>
    </row>
    <row r="80" spans="1:5" x14ac:dyDescent="0.35">
      <c r="A80" t="s">
        <v>213</v>
      </c>
      <c r="B80" s="8" t="s">
        <v>65</v>
      </c>
      <c r="C80" s="46">
        <v>25</v>
      </c>
      <c r="D80" s="47">
        <v>2.25</v>
      </c>
      <c r="E80" s="47">
        <v>0.41999999999999993</v>
      </c>
    </row>
    <row r="81" spans="1:5" x14ac:dyDescent="0.35">
      <c r="A81" t="s">
        <v>213</v>
      </c>
      <c r="B81" s="8" t="s">
        <v>67</v>
      </c>
      <c r="C81" s="46">
        <v>25</v>
      </c>
      <c r="D81" s="47">
        <v>3.75</v>
      </c>
      <c r="E81" s="47">
        <v>1.92</v>
      </c>
    </row>
    <row r="82" spans="1:5" x14ac:dyDescent="0.35">
      <c r="A82" t="s">
        <v>213</v>
      </c>
      <c r="B82" s="8" t="s">
        <v>69</v>
      </c>
      <c r="C82" s="46">
        <v>25</v>
      </c>
      <c r="D82" s="47">
        <v>3.25</v>
      </c>
      <c r="E82" s="47">
        <v>1.42</v>
      </c>
    </row>
    <row r="83" spans="1:5" x14ac:dyDescent="0.35">
      <c r="A83" t="s">
        <v>213</v>
      </c>
      <c r="B83" s="8" t="s">
        <v>71</v>
      </c>
      <c r="C83" s="46">
        <v>25</v>
      </c>
      <c r="D83" s="47">
        <v>1.125</v>
      </c>
      <c r="E83" s="47">
        <v>-0.70500000000000007</v>
      </c>
    </row>
    <row r="84" spans="1:5" x14ac:dyDescent="0.35">
      <c r="A84" t="s">
        <v>213</v>
      </c>
      <c r="B84" s="8" t="s">
        <v>73</v>
      </c>
      <c r="C84" s="46">
        <v>25</v>
      </c>
      <c r="D84" s="47">
        <v>2.25</v>
      </c>
      <c r="E84" s="47">
        <v>0.41999999999999993</v>
      </c>
    </row>
    <row r="85" spans="1:5" x14ac:dyDescent="0.35">
      <c r="A85" t="s">
        <v>213</v>
      </c>
      <c r="B85" s="8" t="s">
        <v>16</v>
      </c>
      <c r="C85" s="46">
        <v>33</v>
      </c>
      <c r="D85" s="47">
        <v>3.25</v>
      </c>
      <c r="E85">
        <v>1.92</v>
      </c>
    </row>
    <row r="86" spans="1:5" x14ac:dyDescent="0.35">
      <c r="A86" t="s">
        <v>213</v>
      </c>
      <c r="B86" s="8" t="s">
        <v>19</v>
      </c>
      <c r="C86" s="46">
        <v>33</v>
      </c>
      <c r="D86" s="47">
        <v>4</v>
      </c>
      <c r="E86">
        <v>2.67</v>
      </c>
    </row>
    <row r="87" spans="1:5" x14ac:dyDescent="0.35">
      <c r="A87" t="s">
        <v>213</v>
      </c>
      <c r="B87" s="8" t="s">
        <v>22</v>
      </c>
      <c r="C87" s="46">
        <v>33</v>
      </c>
      <c r="D87" s="47">
        <v>1.5</v>
      </c>
      <c r="E87">
        <v>0.16999999999999993</v>
      </c>
    </row>
    <row r="88" spans="1:5" x14ac:dyDescent="0.35">
      <c r="A88" t="s">
        <v>213</v>
      </c>
      <c r="B88" s="8" t="s">
        <v>25</v>
      </c>
      <c r="C88" s="46">
        <v>33</v>
      </c>
      <c r="D88" s="47">
        <v>2</v>
      </c>
      <c r="E88">
        <v>0.66999999999999993</v>
      </c>
    </row>
    <row r="89" spans="1:5" x14ac:dyDescent="0.35">
      <c r="A89" t="s">
        <v>213</v>
      </c>
      <c r="B89" s="8" t="s">
        <v>31</v>
      </c>
      <c r="C89" s="46">
        <v>33</v>
      </c>
      <c r="D89" s="47">
        <v>1.25</v>
      </c>
      <c r="E89">
        <v>-8.0000000000000071E-2</v>
      </c>
    </row>
    <row r="90" spans="1:5" x14ac:dyDescent="0.35">
      <c r="A90" t="s">
        <v>213</v>
      </c>
      <c r="B90" s="8" t="s">
        <v>34</v>
      </c>
      <c r="C90" s="46">
        <v>33</v>
      </c>
      <c r="D90" s="47">
        <v>3.5</v>
      </c>
      <c r="E90">
        <v>2.17</v>
      </c>
    </row>
    <row r="91" spans="1:5" x14ac:dyDescent="0.35">
      <c r="A91" t="s">
        <v>213</v>
      </c>
      <c r="B91" s="8" t="s">
        <v>37</v>
      </c>
      <c r="C91" s="46">
        <v>33</v>
      </c>
      <c r="D91" s="47">
        <v>2.75</v>
      </c>
      <c r="E91">
        <v>1.42</v>
      </c>
    </row>
    <row r="92" spans="1:5" x14ac:dyDescent="0.35">
      <c r="A92" t="s">
        <v>213</v>
      </c>
      <c r="B92" s="8" t="s">
        <v>40</v>
      </c>
      <c r="C92" s="46">
        <v>33</v>
      </c>
      <c r="D92" s="47">
        <v>1.75</v>
      </c>
      <c r="E92">
        <v>0.41999999999999993</v>
      </c>
    </row>
    <row r="93" spans="1:5" x14ac:dyDescent="0.35">
      <c r="A93" t="s">
        <v>213</v>
      </c>
      <c r="B93" s="8" t="s">
        <v>43</v>
      </c>
      <c r="C93" s="46">
        <v>33</v>
      </c>
      <c r="D93" s="47">
        <v>3.25</v>
      </c>
      <c r="E93">
        <v>1.92</v>
      </c>
    </row>
    <row r="94" spans="1:5" x14ac:dyDescent="0.35">
      <c r="A94" t="s">
        <v>213</v>
      </c>
      <c r="B94" s="8" t="s">
        <v>49</v>
      </c>
      <c r="C94" s="46">
        <v>33</v>
      </c>
      <c r="D94" s="47">
        <v>2.75</v>
      </c>
      <c r="E94">
        <v>1.42</v>
      </c>
    </row>
    <row r="95" spans="1:5" x14ac:dyDescent="0.35">
      <c r="A95" t="s">
        <v>213</v>
      </c>
      <c r="B95" s="8" t="s">
        <v>52</v>
      </c>
      <c r="C95" s="46">
        <v>33</v>
      </c>
      <c r="D95" s="47">
        <v>3</v>
      </c>
      <c r="E95">
        <v>1.67</v>
      </c>
    </row>
    <row r="96" spans="1:5" x14ac:dyDescent="0.35">
      <c r="A96" t="s">
        <v>213</v>
      </c>
      <c r="B96" s="8" t="s">
        <v>54</v>
      </c>
      <c r="C96" s="46">
        <v>33</v>
      </c>
      <c r="D96" s="47">
        <v>2</v>
      </c>
      <c r="E96">
        <v>0.66999999999999993</v>
      </c>
    </row>
    <row r="97" spans="1:5" x14ac:dyDescent="0.35">
      <c r="A97" t="s">
        <v>213</v>
      </c>
      <c r="B97" s="8" t="s">
        <v>56</v>
      </c>
      <c r="C97" s="46">
        <v>33</v>
      </c>
      <c r="D97" s="47">
        <v>2.75</v>
      </c>
      <c r="E97">
        <v>1.42</v>
      </c>
    </row>
    <row r="98" spans="1:5" x14ac:dyDescent="0.35">
      <c r="A98" t="s">
        <v>213</v>
      </c>
      <c r="B98" s="8" t="s">
        <v>58</v>
      </c>
      <c r="C98" s="46">
        <v>33</v>
      </c>
      <c r="D98" s="47">
        <v>1.5</v>
      </c>
      <c r="E98">
        <v>0.16999999999999993</v>
      </c>
    </row>
    <row r="99" spans="1:5" x14ac:dyDescent="0.35">
      <c r="A99" t="s">
        <v>213</v>
      </c>
      <c r="B99" s="8" t="s">
        <v>60</v>
      </c>
      <c r="C99" s="46">
        <v>33</v>
      </c>
      <c r="D99" s="47">
        <v>2.5</v>
      </c>
      <c r="E99">
        <v>1.17</v>
      </c>
    </row>
    <row r="100" spans="1:5" x14ac:dyDescent="0.35">
      <c r="A100" t="s">
        <v>213</v>
      </c>
      <c r="B100" s="8" t="s">
        <v>62</v>
      </c>
      <c r="C100" s="46">
        <v>33</v>
      </c>
      <c r="D100" s="47">
        <v>1</v>
      </c>
      <c r="E100">
        <v>-0.33000000000000007</v>
      </c>
    </row>
    <row r="101" spans="1:5" x14ac:dyDescent="0.35">
      <c r="A101" t="s">
        <v>213</v>
      </c>
      <c r="B101" s="8" t="s">
        <v>64</v>
      </c>
      <c r="C101" s="46">
        <v>33</v>
      </c>
      <c r="D101" s="47">
        <v>3</v>
      </c>
      <c r="E101">
        <v>1.67</v>
      </c>
    </row>
    <row r="102" spans="1:5" x14ac:dyDescent="0.35">
      <c r="A102" t="s">
        <v>213</v>
      </c>
      <c r="B102" s="8" t="s">
        <v>66</v>
      </c>
      <c r="C102" s="46">
        <v>33</v>
      </c>
      <c r="D102" s="47">
        <v>2.5</v>
      </c>
      <c r="E102">
        <v>1.17</v>
      </c>
    </row>
    <row r="103" spans="1:5" x14ac:dyDescent="0.35">
      <c r="A103" t="s">
        <v>213</v>
      </c>
      <c r="B103" s="8" t="s">
        <v>68</v>
      </c>
      <c r="C103" s="46">
        <v>33</v>
      </c>
      <c r="D103" s="47">
        <v>1.5</v>
      </c>
      <c r="E103">
        <v>0.16999999999999993</v>
      </c>
    </row>
    <row r="104" spans="1:5" x14ac:dyDescent="0.35">
      <c r="A104" t="s">
        <v>213</v>
      </c>
      <c r="B104" s="8" t="s">
        <v>70</v>
      </c>
      <c r="C104" s="46">
        <v>33</v>
      </c>
      <c r="D104" s="47">
        <v>3</v>
      </c>
      <c r="E104">
        <v>1.67</v>
      </c>
    </row>
    <row r="105" spans="1:5" x14ac:dyDescent="0.35">
      <c r="A105" t="s">
        <v>213</v>
      </c>
      <c r="B105" s="8" t="s">
        <v>72</v>
      </c>
      <c r="C105" s="46">
        <v>33</v>
      </c>
      <c r="D105" s="47">
        <v>2.5</v>
      </c>
      <c r="E105">
        <v>1.17</v>
      </c>
    </row>
    <row r="106" spans="1:5" x14ac:dyDescent="0.35">
      <c r="A106" t="s">
        <v>213</v>
      </c>
      <c r="B106" s="8" t="s">
        <v>74</v>
      </c>
      <c r="C106" s="46">
        <v>33</v>
      </c>
      <c r="D106" s="47">
        <v>1.75</v>
      </c>
      <c r="E106">
        <v>0.41999999999999993</v>
      </c>
    </row>
    <row r="107" spans="1:5" x14ac:dyDescent="0.35">
      <c r="A107" t="s">
        <v>213</v>
      </c>
      <c r="B107" s="8" t="s">
        <v>17</v>
      </c>
      <c r="C107" s="46">
        <v>45</v>
      </c>
      <c r="D107" s="47">
        <v>1.25</v>
      </c>
      <c r="E107" s="47">
        <v>0.47</v>
      </c>
    </row>
    <row r="108" spans="1:5" x14ac:dyDescent="0.35">
      <c r="A108" t="s">
        <v>213</v>
      </c>
      <c r="B108" s="8" t="s">
        <v>20</v>
      </c>
      <c r="C108" s="46">
        <v>45</v>
      </c>
      <c r="D108" s="47">
        <v>3</v>
      </c>
      <c r="E108" s="47">
        <v>2.2199999999999998</v>
      </c>
    </row>
    <row r="109" spans="1:5" x14ac:dyDescent="0.35">
      <c r="A109" t="s">
        <v>213</v>
      </c>
      <c r="B109" s="8" t="s">
        <v>23</v>
      </c>
      <c r="C109" s="46">
        <v>45</v>
      </c>
      <c r="D109" s="47">
        <v>2</v>
      </c>
      <c r="E109" s="47">
        <v>1.22</v>
      </c>
    </row>
    <row r="110" spans="1:5" x14ac:dyDescent="0.35">
      <c r="A110" t="s">
        <v>213</v>
      </c>
      <c r="B110" s="8" t="s">
        <v>26</v>
      </c>
      <c r="C110" s="46">
        <v>45</v>
      </c>
      <c r="D110" s="47">
        <v>3.5</v>
      </c>
      <c r="E110" s="47">
        <v>2.7199999999999998</v>
      </c>
    </row>
    <row r="111" spans="1:5" x14ac:dyDescent="0.35">
      <c r="A111" t="s">
        <v>213</v>
      </c>
      <c r="B111" s="8" t="s">
        <v>29</v>
      </c>
      <c r="C111" s="46">
        <v>45</v>
      </c>
      <c r="D111" s="47">
        <v>1.25</v>
      </c>
      <c r="E111" s="47">
        <v>0.47</v>
      </c>
    </row>
    <row r="112" spans="1:5" x14ac:dyDescent="0.35">
      <c r="A112" t="s">
        <v>213</v>
      </c>
      <c r="B112" s="8" t="s">
        <v>32</v>
      </c>
      <c r="C112" s="46">
        <v>45</v>
      </c>
      <c r="D112" s="47">
        <v>3.25</v>
      </c>
      <c r="E112" s="47">
        <v>2.4699999999999998</v>
      </c>
    </row>
    <row r="113" spans="1:5" x14ac:dyDescent="0.35">
      <c r="A113" t="s">
        <v>213</v>
      </c>
      <c r="B113" s="8" t="s">
        <v>35</v>
      </c>
      <c r="C113" s="46">
        <v>45</v>
      </c>
      <c r="D113" s="47">
        <v>3.25</v>
      </c>
      <c r="E113" s="47">
        <v>2.4699999999999998</v>
      </c>
    </row>
    <row r="114" spans="1:5" x14ac:dyDescent="0.35">
      <c r="A114" t="s">
        <v>213</v>
      </c>
      <c r="B114" s="8" t="s">
        <v>38</v>
      </c>
      <c r="C114" s="46">
        <v>45</v>
      </c>
      <c r="D114" s="47">
        <v>3.5</v>
      </c>
      <c r="E114" s="47">
        <v>2.7199999999999998</v>
      </c>
    </row>
    <row r="115" spans="1:5" x14ac:dyDescent="0.35">
      <c r="A115" t="s">
        <v>213</v>
      </c>
      <c r="B115" s="8" t="s">
        <v>41</v>
      </c>
      <c r="C115" s="46">
        <v>45</v>
      </c>
      <c r="D115" s="47">
        <v>2.75</v>
      </c>
      <c r="E115" s="47">
        <v>1.97</v>
      </c>
    </row>
    <row r="116" spans="1:5" x14ac:dyDescent="0.35">
      <c r="A116" t="s">
        <v>213</v>
      </c>
      <c r="B116" s="8" t="s">
        <v>44</v>
      </c>
      <c r="C116" s="46">
        <v>45</v>
      </c>
      <c r="D116" s="47">
        <v>2</v>
      </c>
      <c r="E116" s="47">
        <v>1.22</v>
      </c>
    </row>
    <row r="117" spans="1:5" x14ac:dyDescent="0.35">
      <c r="A117" t="s">
        <v>213</v>
      </c>
      <c r="B117" s="8" t="s">
        <v>47</v>
      </c>
      <c r="C117" s="46">
        <v>45</v>
      </c>
      <c r="D117" s="47">
        <v>3.75</v>
      </c>
      <c r="E117" s="47">
        <v>2.9699999999999998</v>
      </c>
    </row>
    <row r="118" spans="1:5" x14ac:dyDescent="0.35">
      <c r="A118" t="s">
        <v>213</v>
      </c>
      <c r="B118" s="8" t="s">
        <v>50</v>
      </c>
      <c r="C118" s="46">
        <v>45</v>
      </c>
      <c r="D118" s="47">
        <v>1.5</v>
      </c>
      <c r="E118" s="47">
        <v>0.72</v>
      </c>
    </row>
  </sheetData>
  <pageMargins left="0.7" right="0.7" top="0.75" bottom="0.75" header="0.3" footer="0.3"/>
  <pageSetup orientation="portrait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90"/>
  <sheetViews>
    <sheetView zoomScale="80" zoomScaleNormal="80" zoomScaleSheetLayoutView="40" workbookViewId="0"/>
  </sheetViews>
  <sheetFormatPr defaultRowHeight="14.5" x14ac:dyDescent="0.35"/>
  <cols>
    <col min="1" max="1" width="9.90625" bestFit="1" customWidth="1"/>
    <col min="6" max="6" width="8.6328125" bestFit="1" customWidth="1"/>
    <col min="7" max="7" width="9.08984375" bestFit="1" customWidth="1"/>
    <col min="9" max="9" width="16.1796875" bestFit="1" customWidth="1"/>
    <col min="12" max="12" width="21.90625" customWidth="1"/>
    <col min="13" max="13" width="13" customWidth="1"/>
    <col min="17" max="17" width="9.90625" customWidth="1"/>
    <col min="19" max="19" width="20.6328125" bestFit="1" customWidth="1"/>
    <col min="20" max="20" width="10.08984375" customWidth="1"/>
    <col min="26" max="26" width="20.6328125" bestFit="1" customWidth="1"/>
    <col min="27" max="27" width="10.6328125" customWidth="1"/>
    <col min="33" max="33" width="20.6328125" bestFit="1" customWidth="1"/>
    <col min="34" max="34" width="9.6328125" customWidth="1"/>
    <col min="40" max="40" width="20.6328125" bestFit="1" customWidth="1"/>
    <col min="41" max="41" width="10.08984375" customWidth="1"/>
    <col min="47" max="47" width="20.6328125" bestFit="1" customWidth="1"/>
    <col min="48" max="48" width="10.6328125" customWidth="1"/>
  </cols>
  <sheetData>
    <row r="1" spans="2:52" x14ac:dyDescent="0.35">
      <c r="L1" s="131" t="s">
        <v>265</v>
      </c>
      <c r="M1" s="131"/>
      <c r="N1" s="131"/>
      <c r="O1" s="131"/>
      <c r="P1" s="131"/>
      <c r="Q1" s="131"/>
      <c r="S1" s="131" t="s">
        <v>266</v>
      </c>
      <c r="T1" s="131"/>
      <c r="U1" s="131"/>
      <c r="V1" s="131"/>
      <c r="W1" s="131"/>
      <c r="X1" s="131"/>
      <c r="Z1" s="131" t="s">
        <v>267</v>
      </c>
      <c r="AA1" s="131"/>
      <c r="AB1" s="131"/>
      <c r="AC1" s="131"/>
      <c r="AD1" s="131"/>
      <c r="AE1" s="131"/>
      <c r="AG1" s="131" t="s">
        <v>268</v>
      </c>
      <c r="AH1" s="131"/>
      <c r="AI1" s="131"/>
      <c r="AJ1" s="131"/>
      <c r="AK1" s="131"/>
      <c r="AL1" s="131"/>
      <c r="AN1" s="131" t="s">
        <v>269</v>
      </c>
      <c r="AO1" s="131"/>
      <c r="AP1" s="131"/>
      <c r="AQ1" s="131"/>
      <c r="AR1" s="131"/>
      <c r="AS1" s="131"/>
      <c r="AU1" s="131" t="s">
        <v>270</v>
      </c>
      <c r="AV1" s="131"/>
      <c r="AW1" s="131"/>
      <c r="AX1" s="131"/>
      <c r="AY1" s="131"/>
      <c r="AZ1" s="131"/>
    </row>
    <row r="3" spans="2:52" ht="15.65" customHeight="1" x14ac:dyDescent="0.35">
      <c r="B3" s="132" t="s">
        <v>214</v>
      </c>
      <c r="C3" s="132"/>
      <c r="D3" s="132"/>
      <c r="E3" s="132"/>
      <c r="F3" s="132"/>
      <c r="G3" s="132"/>
      <c r="H3" s="132"/>
      <c r="I3" s="132"/>
      <c r="L3" s="128" t="s">
        <v>271</v>
      </c>
      <c r="M3" s="128"/>
      <c r="N3" s="128"/>
      <c r="O3" s="128"/>
      <c r="P3" s="128"/>
      <c r="Q3" s="128"/>
      <c r="S3" s="128" t="s">
        <v>271</v>
      </c>
      <c r="T3" s="128"/>
      <c r="U3" s="128"/>
      <c r="V3" s="128"/>
      <c r="W3" s="128"/>
      <c r="X3" s="128"/>
      <c r="Z3" s="128" t="s">
        <v>271</v>
      </c>
      <c r="AA3" s="128"/>
      <c r="AB3" s="128"/>
      <c r="AC3" s="128"/>
      <c r="AD3" s="128"/>
      <c r="AE3" s="128"/>
      <c r="AG3" s="128" t="s">
        <v>271</v>
      </c>
      <c r="AH3" s="128"/>
      <c r="AI3" s="128"/>
      <c r="AJ3" s="128"/>
      <c r="AK3" s="128"/>
      <c r="AL3" s="128"/>
      <c r="AN3" s="128" t="s">
        <v>271</v>
      </c>
      <c r="AO3" s="128"/>
      <c r="AP3" s="128"/>
      <c r="AQ3" s="128"/>
      <c r="AR3" s="128"/>
      <c r="AS3" s="128"/>
      <c r="AU3" s="128" t="s">
        <v>271</v>
      </c>
      <c r="AV3" s="128"/>
      <c r="AW3" s="128"/>
      <c r="AX3" s="128"/>
      <c r="AY3" s="128"/>
      <c r="AZ3" s="128"/>
    </row>
    <row r="4" spans="2:52" ht="15.65" customHeight="1" x14ac:dyDescent="0.35">
      <c r="B4" s="132" t="s">
        <v>216</v>
      </c>
      <c r="C4" s="132"/>
      <c r="D4" s="132"/>
      <c r="E4" s="132"/>
      <c r="F4" s="132"/>
      <c r="G4" s="132"/>
      <c r="H4" s="132"/>
      <c r="I4" s="132"/>
      <c r="L4" s="129" t="s">
        <v>272</v>
      </c>
      <c r="M4" s="129"/>
      <c r="N4" s="129"/>
      <c r="O4" s="129"/>
      <c r="P4" s="129"/>
      <c r="Q4" s="129"/>
      <c r="S4" s="129" t="s">
        <v>272</v>
      </c>
      <c r="T4" s="129"/>
      <c r="U4" s="129"/>
      <c r="V4" s="129"/>
      <c r="W4" s="129"/>
      <c r="X4" s="129"/>
      <c r="Z4" s="129" t="s">
        <v>272</v>
      </c>
      <c r="AA4" s="129"/>
      <c r="AB4" s="129"/>
      <c r="AC4" s="129"/>
      <c r="AD4" s="129"/>
      <c r="AE4" s="129"/>
      <c r="AG4" s="129" t="s">
        <v>272</v>
      </c>
      <c r="AH4" s="129"/>
      <c r="AI4" s="129"/>
      <c r="AJ4" s="129"/>
      <c r="AK4" s="129"/>
      <c r="AL4" s="129"/>
      <c r="AN4" s="129" t="s">
        <v>272</v>
      </c>
      <c r="AO4" s="129"/>
      <c r="AP4" s="129"/>
      <c r="AQ4" s="129"/>
      <c r="AR4" s="129"/>
      <c r="AS4" s="129"/>
      <c r="AU4" s="129" t="s">
        <v>272</v>
      </c>
      <c r="AV4" s="129"/>
      <c r="AW4" s="129"/>
      <c r="AX4" s="129"/>
      <c r="AY4" s="129"/>
      <c r="AZ4" s="129"/>
    </row>
    <row r="5" spans="2:52" ht="15" thickBot="1" x14ac:dyDescent="0.4">
      <c r="B5" s="141" t="s">
        <v>218</v>
      </c>
      <c r="C5" s="141"/>
      <c r="D5" s="141"/>
      <c r="E5" s="141"/>
      <c r="F5" s="141"/>
      <c r="G5" s="141"/>
      <c r="H5" s="141"/>
      <c r="I5" s="141"/>
      <c r="L5" s="136" t="s">
        <v>220</v>
      </c>
      <c r="M5" s="136"/>
      <c r="N5" s="136"/>
      <c r="O5" s="136"/>
      <c r="P5" s="136"/>
      <c r="Q5" s="136"/>
      <c r="S5" s="136" t="s">
        <v>220</v>
      </c>
      <c r="T5" s="136"/>
      <c r="U5" s="136"/>
      <c r="V5" s="136"/>
      <c r="W5" s="136"/>
      <c r="X5" s="136"/>
      <c r="Z5" s="136" t="s">
        <v>220</v>
      </c>
      <c r="AA5" s="136"/>
      <c r="AB5" s="136"/>
      <c r="AC5" s="136"/>
      <c r="AD5" s="136"/>
      <c r="AE5" s="136"/>
      <c r="AG5" s="136" t="s">
        <v>220</v>
      </c>
      <c r="AH5" s="136"/>
      <c r="AI5" s="136"/>
      <c r="AJ5" s="136"/>
      <c r="AK5" s="136"/>
      <c r="AL5" s="136"/>
      <c r="AN5" s="136" t="s">
        <v>220</v>
      </c>
      <c r="AO5" s="136"/>
      <c r="AP5" s="136"/>
      <c r="AQ5" s="136"/>
      <c r="AR5" s="136"/>
      <c r="AS5" s="136"/>
      <c r="AU5" s="136" t="s">
        <v>220</v>
      </c>
      <c r="AV5" s="136"/>
      <c r="AW5" s="136"/>
      <c r="AX5" s="136"/>
      <c r="AY5" s="136"/>
      <c r="AZ5" s="136"/>
    </row>
    <row r="6" spans="2:52" ht="15" thickBot="1" x14ac:dyDescent="0.4">
      <c r="B6" s="137" t="s">
        <v>220</v>
      </c>
      <c r="C6" s="137"/>
      <c r="D6" s="137"/>
      <c r="E6" s="137"/>
      <c r="F6" s="137"/>
      <c r="G6" s="137"/>
      <c r="H6" s="137"/>
      <c r="I6" s="137"/>
      <c r="L6" s="138" t="s">
        <v>273</v>
      </c>
      <c r="M6" s="139"/>
      <c r="N6" s="139"/>
      <c r="O6" s="139"/>
      <c r="P6" s="139"/>
      <c r="Q6" s="140"/>
      <c r="S6" s="138" t="s">
        <v>273</v>
      </c>
      <c r="T6" s="139"/>
      <c r="U6" s="139"/>
      <c r="V6" s="139"/>
      <c r="W6" s="139"/>
      <c r="X6" s="140"/>
      <c r="Z6" s="138" t="s">
        <v>273</v>
      </c>
      <c r="AA6" s="139"/>
      <c r="AB6" s="139"/>
      <c r="AC6" s="139"/>
      <c r="AD6" s="139"/>
      <c r="AE6" s="140"/>
      <c r="AG6" s="138" t="s">
        <v>274</v>
      </c>
      <c r="AH6" s="139"/>
      <c r="AI6" s="139"/>
      <c r="AJ6" s="139"/>
      <c r="AK6" s="139"/>
      <c r="AL6" s="140"/>
      <c r="AN6" s="138" t="s">
        <v>274</v>
      </c>
      <c r="AO6" s="139"/>
      <c r="AP6" s="139"/>
      <c r="AQ6" s="139"/>
      <c r="AR6" s="139"/>
      <c r="AS6" s="140"/>
      <c r="AU6" s="138" t="s">
        <v>274</v>
      </c>
      <c r="AV6" s="139"/>
      <c r="AW6" s="139"/>
      <c r="AX6" s="139"/>
      <c r="AY6" s="139"/>
      <c r="AZ6" s="140"/>
    </row>
    <row r="7" spans="2:52" ht="27" thickBot="1" x14ac:dyDescent="0.4">
      <c r="B7" s="93" t="s">
        <v>13</v>
      </c>
      <c r="C7" s="94" t="s">
        <v>230</v>
      </c>
      <c r="D7" s="95" t="s">
        <v>275</v>
      </c>
      <c r="E7" s="94" t="s">
        <v>231</v>
      </c>
      <c r="F7" s="94" t="s">
        <v>232</v>
      </c>
      <c r="G7" s="94" t="s">
        <v>233</v>
      </c>
      <c r="H7" s="94" t="s">
        <v>234</v>
      </c>
      <c r="I7" s="96" t="s">
        <v>235</v>
      </c>
      <c r="L7" s="133" t="s">
        <v>276</v>
      </c>
      <c r="M7" s="134"/>
      <c r="N7" s="134"/>
      <c r="O7" s="134"/>
      <c r="P7" s="134"/>
      <c r="Q7" s="135"/>
      <c r="S7" s="133" t="s">
        <v>276</v>
      </c>
      <c r="T7" s="134"/>
      <c r="U7" s="134"/>
      <c r="V7" s="134"/>
      <c r="W7" s="134"/>
      <c r="X7" s="135"/>
      <c r="Z7" s="133" t="s">
        <v>276</v>
      </c>
      <c r="AA7" s="134"/>
      <c r="AB7" s="134"/>
      <c r="AC7" s="134"/>
      <c r="AD7" s="134"/>
      <c r="AE7" s="135"/>
      <c r="AG7" s="133" t="s">
        <v>276</v>
      </c>
      <c r="AH7" s="134"/>
      <c r="AI7" s="134"/>
      <c r="AJ7" s="134"/>
      <c r="AK7" s="134"/>
      <c r="AL7" s="135"/>
      <c r="AN7" s="133" t="s">
        <v>276</v>
      </c>
      <c r="AO7" s="134"/>
      <c r="AP7" s="134"/>
      <c r="AQ7" s="134"/>
      <c r="AR7" s="134"/>
      <c r="AS7" s="135"/>
      <c r="AU7" s="133" t="s">
        <v>276</v>
      </c>
      <c r="AV7" s="134"/>
      <c r="AW7" s="134"/>
      <c r="AX7" s="134"/>
      <c r="AY7" s="134"/>
      <c r="AZ7" s="135"/>
    </row>
    <row r="8" spans="2:52" ht="15" thickBot="1" x14ac:dyDescent="0.4">
      <c r="B8" s="142" t="s">
        <v>213</v>
      </c>
      <c r="C8" s="144">
        <v>24</v>
      </c>
      <c r="D8" s="97" t="s">
        <v>209</v>
      </c>
      <c r="E8" s="98">
        <v>2.4500000000000002</v>
      </c>
      <c r="F8" s="98">
        <v>0.17</v>
      </c>
      <c r="G8" s="98">
        <v>1</v>
      </c>
      <c r="H8" s="98">
        <v>3.75</v>
      </c>
      <c r="I8" s="99">
        <v>24</v>
      </c>
      <c r="L8" s="151" t="s">
        <v>13</v>
      </c>
      <c r="M8" s="153" t="s">
        <v>235</v>
      </c>
      <c r="N8" s="100" t="s">
        <v>277</v>
      </c>
      <c r="O8" s="100" t="s">
        <v>278</v>
      </c>
      <c r="P8" s="100" t="s">
        <v>279</v>
      </c>
      <c r="Q8" s="101" t="s">
        <v>231</v>
      </c>
      <c r="S8" s="151" t="s">
        <v>13</v>
      </c>
      <c r="T8" s="153" t="s">
        <v>235</v>
      </c>
      <c r="U8" s="100" t="s">
        <v>277</v>
      </c>
      <c r="V8" s="100" t="s">
        <v>278</v>
      </c>
      <c r="W8" s="100" t="s">
        <v>279</v>
      </c>
      <c r="X8" s="101" t="s">
        <v>231</v>
      </c>
      <c r="Z8" s="151" t="s">
        <v>13</v>
      </c>
      <c r="AA8" s="153" t="s">
        <v>235</v>
      </c>
      <c r="AB8" s="100" t="s">
        <v>277</v>
      </c>
      <c r="AC8" s="100" t="s">
        <v>278</v>
      </c>
      <c r="AD8" s="100" t="s">
        <v>279</v>
      </c>
      <c r="AE8" s="101" t="s">
        <v>231</v>
      </c>
      <c r="AG8" s="151" t="s">
        <v>13</v>
      </c>
      <c r="AH8" s="153" t="s">
        <v>235</v>
      </c>
      <c r="AI8" s="100" t="s">
        <v>277</v>
      </c>
      <c r="AJ8" s="100" t="s">
        <v>278</v>
      </c>
      <c r="AK8" s="100" t="s">
        <v>279</v>
      </c>
      <c r="AL8" s="101" t="s">
        <v>231</v>
      </c>
      <c r="AN8" s="151" t="s">
        <v>13</v>
      </c>
      <c r="AO8" s="153" t="s">
        <v>235</v>
      </c>
      <c r="AP8" s="100" t="s">
        <v>277</v>
      </c>
      <c r="AQ8" s="100" t="s">
        <v>278</v>
      </c>
      <c r="AR8" s="100" t="s">
        <v>279</v>
      </c>
      <c r="AS8" s="101" t="s">
        <v>231</v>
      </c>
      <c r="AU8" s="151" t="s">
        <v>13</v>
      </c>
      <c r="AV8" s="153" t="s">
        <v>235</v>
      </c>
      <c r="AW8" s="100" t="s">
        <v>277</v>
      </c>
      <c r="AX8" s="100" t="s">
        <v>278</v>
      </c>
      <c r="AY8" s="100" t="s">
        <v>279</v>
      </c>
      <c r="AZ8" s="101" t="s">
        <v>231</v>
      </c>
    </row>
    <row r="9" spans="2:52" ht="15" thickBot="1" x14ac:dyDescent="0.4">
      <c r="B9" s="143"/>
      <c r="C9" s="145"/>
      <c r="D9" s="97" t="s">
        <v>210</v>
      </c>
      <c r="E9" s="98">
        <v>0.62</v>
      </c>
      <c r="F9" s="98">
        <v>0.17</v>
      </c>
      <c r="G9" s="98">
        <v>-0.83</v>
      </c>
      <c r="H9" s="98">
        <v>1.92</v>
      </c>
      <c r="I9" s="99">
        <v>24</v>
      </c>
      <c r="L9" s="152"/>
      <c r="M9" s="154"/>
      <c r="N9" s="56" t="s">
        <v>280</v>
      </c>
      <c r="O9" s="56" t="s">
        <v>281</v>
      </c>
      <c r="P9" s="56" t="s">
        <v>281</v>
      </c>
      <c r="Q9" s="57" t="s">
        <v>282</v>
      </c>
      <c r="S9" s="152"/>
      <c r="T9" s="154"/>
      <c r="U9" s="56" t="s">
        <v>280</v>
      </c>
      <c r="V9" s="56" t="s">
        <v>281</v>
      </c>
      <c r="W9" s="56" t="s">
        <v>281</v>
      </c>
      <c r="X9" s="57" t="s">
        <v>282</v>
      </c>
      <c r="Z9" s="152"/>
      <c r="AA9" s="154"/>
      <c r="AB9" s="56" t="s">
        <v>280</v>
      </c>
      <c r="AC9" s="56" t="s">
        <v>281</v>
      </c>
      <c r="AD9" s="56" t="s">
        <v>281</v>
      </c>
      <c r="AE9" s="57" t="s">
        <v>282</v>
      </c>
      <c r="AG9" s="152"/>
      <c r="AH9" s="154"/>
      <c r="AI9" s="56" t="s">
        <v>280</v>
      </c>
      <c r="AJ9" s="56" t="s">
        <v>281</v>
      </c>
      <c r="AK9" s="56" t="s">
        <v>281</v>
      </c>
      <c r="AL9" s="57" t="s">
        <v>282</v>
      </c>
      <c r="AN9" s="152"/>
      <c r="AO9" s="154"/>
      <c r="AP9" s="56" t="s">
        <v>280</v>
      </c>
      <c r="AQ9" s="56" t="s">
        <v>281</v>
      </c>
      <c r="AR9" s="56" t="s">
        <v>281</v>
      </c>
      <c r="AS9" s="57" t="s">
        <v>282</v>
      </c>
      <c r="AU9" s="152"/>
      <c r="AV9" s="154"/>
      <c r="AW9" s="56" t="s">
        <v>280</v>
      </c>
      <c r="AX9" s="56" t="s">
        <v>281</v>
      </c>
      <c r="AY9" s="56" t="s">
        <v>281</v>
      </c>
      <c r="AZ9" s="57" t="s">
        <v>282</v>
      </c>
    </row>
    <row r="10" spans="2:52" ht="15" thickBot="1" x14ac:dyDescent="0.4">
      <c r="B10" s="142" t="s">
        <v>212</v>
      </c>
      <c r="C10" s="144">
        <v>22</v>
      </c>
      <c r="D10" s="97" t="s">
        <v>209</v>
      </c>
      <c r="E10" s="98">
        <v>2.64</v>
      </c>
      <c r="F10" s="98">
        <v>0.15</v>
      </c>
      <c r="G10" s="98">
        <v>1.1299999999999999</v>
      </c>
      <c r="H10" s="98">
        <v>3.75</v>
      </c>
      <c r="I10" s="99">
        <v>22</v>
      </c>
      <c r="L10" s="58" t="s">
        <v>211</v>
      </c>
      <c r="M10" s="59">
        <v>22</v>
      </c>
      <c r="N10" s="59">
        <v>475</v>
      </c>
      <c r="O10" s="59">
        <v>495</v>
      </c>
      <c r="P10" s="59">
        <v>42.523181000000001</v>
      </c>
      <c r="Q10" s="60">
        <v>21.590909</v>
      </c>
      <c r="S10" s="58" t="s">
        <v>211</v>
      </c>
      <c r="T10" s="59">
        <v>22</v>
      </c>
      <c r="U10" s="59">
        <v>527</v>
      </c>
      <c r="V10" s="59">
        <v>517</v>
      </c>
      <c r="W10" s="59">
        <v>45.403695999999997</v>
      </c>
      <c r="X10" s="60">
        <v>23.954545</v>
      </c>
      <c r="Z10" s="58" t="s">
        <v>212</v>
      </c>
      <c r="AA10" s="59">
        <v>22</v>
      </c>
      <c r="AB10" s="59">
        <v>557.5</v>
      </c>
      <c r="AC10" s="59">
        <v>517</v>
      </c>
      <c r="AD10" s="59">
        <v>45.382624999999997</v>
      </c>
      <c r="AE10" s="60">
        <v>25.340909</v>
      </c>
      <c r="AG10" s="58" t="s">
        <v>211</v>
      </c>
      <c r="AH10" s="59">
        <v>22</v>
      </c>
      <c r="AI10" s="59">
        <v>649</v>
      </c>
      <c r="AJ10" s="59">
        <v>495</v>
      </c>
      <c r="AK10" s="59">
        <v>42.569778999999997</v>
      </c>
      <c r="AL10" s="60">
        <v>29.5</v>
      </c>
      <c r="AN10" s="58" t="s">
        <v>211</v>
      </c>
      <c r="AO10" s="59">
        <v>22</v>
      </c>
      <c r="AP10" s="59">
        <v>763</v>
      </c>
      <c r="AQ10" s="59">
        <v>517</v>
      </c>
      <c r="AR10" s="59">
        <v>45.455632000000001</v>
      </c>
      <c r="AS10" s="60">
        <v>34.681818</v>
      </c>
      <c r="AU10" s="58" t="s">
        <v>212</v>
      </c>
      <c r="AV10" s="59">
        <v>22</v>
      </c>
      <c r="AW10" s="59">
        <v>671</v>
      </c>
      <c r="AX10" s="59">
        <v>517</v>
      </c>
      <c r="AY10" s="59">
        <v>45.444408000000003</v>
      </c>
      <c r="AZ10" s="60">
        <v>30.5</v>
      </c>
    </row>
    <row r="11" spans="2:52" ht="15" thickBot="1" x14ac:dyDescent="0.4">
      <c r="B11" s="143"/>
      <c r="C11" s="145"/>
      <c r="D11" s="97" t="s">
        <v>210</v>
      </c>
      <c r="E11" s="98">
        <v>1.46</v>
      </c>
      <c r="F11" s="98">
        <v>0.15</v>
      </c>
      <c r="G11" s="98">
        <v>-0.05</v>
      </c>
      <c r="H11" s="98">
        <v>2.57</v>
      </c>
      <c r="I11" s="99">
        <v>22</v>
      </c>
      <c r="L11" s="58" t="s">
        <v>212</v>
      </c>
      <c r="M11" s="59">
        <v>22</v>
      </c>
      <c r="N11" s="59">
        <v>515</v>
      </c>
      <c r="O11" s="59">
        <v>495</v>
      </c>
      <c r="P11" s="59">
        <v>42.523181000000001</v>
      </c>
      <c r="Q11" s="60">
        <v>23.409091</v>
      </c>
      <c r="S11" s="58" t="s">
        <v>213</v>
      </c>
      <c r="T11" s="59">
        <v>24</v>
      </c>
      <c r="U11" s="59">
        <v>554</v>
      </c>
      <c r="V11" s="59">
        <v>564</v>
      </c>
      <c r="W11" s="59">
        <v>45.403695999999997</v>
      </c>
      <c r="X11" s="60">
        <v>23.083333</v>
      </c>
      <c r="Z11" s="58" t="s">
        <v>213</v>
      </c>
      <c r="AA11" s="59">
        <v>24</v>
      </c>
      <c r="AB11" s="59">
        <v>523.5</v>
      </c>
      <c r="AC11" s="59">
        <v>564</v>
      </c>
      <c r="AD11" s="59">
        <v>45.382624999999997</v>
      </c>
      <c r="AE11" s="60">
        <v>21.8125</v>
      </c>
      <c r="AG11" s="58" t="s">
        <v>212</v>
      </c>
      <c r="AH11" s="59">
        <v>22</v>
      </c>
      <c r="AI11" s="59">
        <v>341</v>
      </c>
      <c r="AJ11" s="59">
        <v>495</v>
      </c>
      <c r="AK11" s="59">
        <v>42.569778999999997</v>
      </c>
      <c r="AL11" s="60">
        <v>15.5</v>
      </c>
      <c r="AN11" s="58" t="s">
        <v>213</v>
      </c>
      <c r="AO11" s="59">
        <v>24</v>
      </c>
      <c r="AP11" s="59">
        <v>318</v>
      </c>
      <c r="AQ11" s="59">
        <v>564</v>
      </c>
      <c r="AR11" s="59">
        <v>45.455632000000001</v>
      </c>
      <c r="AS11" s="60">
        <v>13.25</v>
      </c>
      <c r="AU11" s="58" t="s">
        <v>213</v>
      </c>
      <c r="AV11" s="59">
        <v>24</v>
      </c>
      <c r="AW11" s="59">
        <v>410</v>
      </c>
      <c r="AX11" s="59">
        <v>564</v>
      </c>
      <c r="AY11" s="59">
        <v>45.444408000000003</v>
      </c>
      <c r="AZ11" s="60">
        <v>17.083333</v>
      </c>
    </row>
    <row r="12" spans="2:52" ht="15" thickBot="1" x14ac:dyDescent="0.4">
      <c r="B12" s="142" t="s">
        <v>211</v>
      </c>
      <c r="C12" s="144">
        <v>22</v>
      </c>
      <c r="D12" s="97" t="s">
        <v>209</v>
      </c>
      <c r="E12" s="98">
        <v>2.5099999999999998</v>
      </c>
      <c r="F12" s="98">
        <v>0.17</v>
      </c>
      <c r="G12" s="98">
        <v>1.25</v>
      </c>
      <c r="H12" s="98">
        <v>3.63</v>
      </c>
      <c r="I12" s="99">
        <v>22</v>
      </c>
      <c r="L12" s="148" t="s">
        <v>283</v>
      </c>
      <c r="M12" s="149"/>
      <c r="N12" s="149"/>
      <c r="O12" s="149"/>
      <c r="P12" s="149"/>
      <c r="Q12" s="150"/>
      <c r="S12" s="148" t="s">
        <v>283</v>
      </c>
      <c r="T12" s="149"/>
      <c r="U12" s="149"/>
      <c r="V12" s="149"/>
      <c r="W12" s="149"/>
      <c r="X12" s="150"/>
      <c r="Z12" s="148" t="s">
        <v>283</v>
      </c>
      <c r="AA12" s="149"/>
      <c r="AB12" s="149"/>
      <c r="AC12" s="149"/>
      <c r="AD12" s="149"/>
      <c r="AE12" s="150"/>
      <c r="AG12" s="148" t="s">
        <v>283</v>
      </c>
      <c r="AH12" s="149"/>
      <c r="AI12" s="149"/>
      <c r="AJ12" s="149"/>
      <c r="AK12" s="149"/>
      <c r="AL12" s="150"/>
      <c r="AN12" s="148" t="s">
        <v>283</v>
      </c>
      <c r="AO12" s="149"/>
      <c r="AP12" s="149"/>
      <c r="AQ12" s="149"/>
      <c r="AR12" s="149"/>
      <c r="AS12" s="150"/>
      <c r="AU12" s="148" t="s">
        <v>283</v>
      </c>
      <c r="AV12" s="149"/>
      <c r="AW12" s="149"/>
      <c r="AX12" s="149"/>
      <c r="AY12" s="149"/>
      <c r="AZ12" s="150"/>
    </row>
    <row r="13" spans="2:52" ht="26.4" customHeight="1" thickBot="1" x14ac:dyDescent="0.4">
      <c r="B13" s="146"/>
      <c r="C13" s="147"/>
      <c r="D13" s="102" t="s">
        <v>210</v>
      </c>
      <c r="E13" s="103">
        <v>2.56</v>
      </c>
      <c r="F13" s="103">
        <v>0.17</v>
      </c>
      <c r="G13" s="103">
        <v>1.3</v>
      </c>
      <c r="H13" s="103">
        <v>3.68</v>
      </c>
      <c r="I13" s="104">
        <v>22</v>
      </c>
      <c r="L13" s="133" t="s">
        <v>284</v>
      </c>
      <c r="M13" s="135"/>
      <c r="N13" s="48"/>
      <c r="O13" s="48"/>
      <c r="P13" s="48"/>
      <c r="Q13" s="48"/>
      <c r="S13" s="123" t="s">
        <v>284</v>
      </c>
      <c r="T13" s="125"/>
      <c r="U13" s="48"/>
      <c r="V13" s="48"/>
      <c r="W13" s="48"/>
      <c r="X13" s="48"/>
      <c r="Z13" s="123" t="s">
        <v>284</v>
      </c>
      <c r="AA13" s="125"/>
      <c r="AB13" s="48"/>
      <c r="AC13" s="48"/>
      <c r="AD13" s="48"/>
      <c r="AE13" s="48"/>
      <c r="AG13" s="123" t="s">
        <v>284</v>
      </c>
      <c r="AH13" s="125"/>
      <c r="AI13" s="48"/>
      <c r="AJ13" s="48"/>
      <c r="AK13" s="48"/>
      <c r="AL13" s="48"/>
      <c r="AN13" s="123" t="s">
        <v>284</v>
      </c>
      <c r="AO13" s="125"/>
      <c r="AP13" s="48"/>
      <c r="AQ13" s="48"/>
      <c r="AR13" s="48"/>
      <c r="AS13" s="48"/>
      <c r="AU13" s="123" t="s">
        <v>284</v>
      </c>
      <c r="AV13" s="125"/>
      <c r="AW13" s="48"/>
      <c r="AX13" s="48"/>
      <c r="AY13" s="48"/>
      <c r="AZ13" s="48"/>
    </row>
    <row r="14" spans="2:52" ht="15" thickBot="1" x14ac:dyDescent="0.4">
      <c r="B14" s="137" t="s">
        <v>221</v>
      </c>
      <c r="C14" s="137"/>
      <c r="D14" s="137"/>
      <c r="E14" s="137"/>
      <c r="F14" s="137"/>
      <c r="G14" s="137"/>
      <c r="H14" s="137"/>
      <c r="I14" s="137"/>
      <c r="L14" s="58" t="s">
        <v>285</v>
      </c>
      <c r="M14" s="60">
        <v>475</v>
      </c>
      <c r="N14" s="48"/>
      <c r="O14" s="48"/>
      <c r="P14" s="48"/>
      <c r="Q14" s="48"/>
      <c r="S14" s="58" t="s">
        <v>285</v>
      </c>
      <c r="T14" s="60">
        <v>527</v>
      </c>
      <c r="U14" s="48"/>
      <c r="V14" s="48"/>
      <c r="W14" s="48"/>
      <c r="X14" s="48"/>
      <c r="Z14" s="58" t="s">
        <v>285</v>
      </c>
      <c r="AA14" s="60">
        <v>557.5</v>
      </c>
      <c r="AB14" s="48"/>
      <c r="AC14" s="48"/>
      <c r="AD14" s="48"/>
      <c r="AE14" s="48"/>
      <c r="AG14" s="58" t="s">
        <v>285</v>
      </c>
      <c r="AH14" s="60">
        <v>649</v>
      </c>
      <c r="AI14" s="48"/>
      <c r="AJ14" s="48"/>
      <c r="AK14" s="48"/>
      <c r="AL14" s="48"/>
      <c r="AN14" s="58" t="s">
        <v>285</v>
      </c>
      <c r="AO14" s="60">
        <v>763</v>
      </c>
      <c r="AP14" s="48"/>
      <c r="AQ14" s="48"/>
      <c r="AR14" s="48"/>
      <c r="AS14" s="48"/>
      <c r="AU14" s="58" t="s">
        <v>285</v>
      </c>
      <c r="AV14" s="60">
        <v>671</v>
      </c>
      <c r="AW14" s="48"/>
      <c r="AX14" s="48"/>
      <c r="AY14" s="48"/>
      <c r="AZ14" s="48"/>
    </row>
    <row r="15" spans="2:52" ht="27" thickBot="1" x14ac:dyDescent="0.4">
      <c r="B15" s="93" t="s">
        <v>13</v>
      </c>
      <c r="C15" s="94" t="s">
        <v>230</v>
      </c>
      <c r="D15" s="95" t="s">
        <v>275</v>
      </c>
      <c r="E15" s="94" t="s">
        <v>231</v>
      </c>
      <c r="F15" s="94" t="s">
        <v>232</v>
      </c>
      <c r="G15" s="94" t="s">
        <v>233</v>
      </c>
      <c r="H15" s="94" t="s">
        <v>234</v>
      </c>
      <c r="I15" s="96" t="s">
        <v>235</v>
      </c>
      <c r="L15" s="58"/>
      <c r="M15" s="60"/>
      <c r="N15" s="48"/>
      <c r="O15" s="48"/>
      <c r="P15" s="48"/>
      <c r="Q15" s="48"/>
      <c r="S15" s="58"/>
      <c r="T15" s="60"/>
      <c r="U15" s="48"/>
      <c r="V15" s="48"/>
      <c r="W15" s="48"/>
      <c r="X15" s="48"/>
      <c r="Z15" s="58"/>
      <c r="AA15" s="60"/>
      <c r="AB15" s="48"/>
      <c r="AC15" s="48"/>
      <c r="AD15" s="48"/>
      <c r="AE15" s="48"/>
      <c r="AG15" s="58"/>
      <c r="AH15" s="60"/>
      <c r="AI15" s="48"/>
      <c r="AJ15" s="48"/>
      <c r="AK15" s="48"/>
      <c r="AL15" s="48"/>
      <c r="AN15" s="58"/>
      <c r="AO15" s="60"/>
      <c r="AP15" s="48"/>
      <c r="AQ15" s="48"/>
      <c r="AR15" s="48"/>
      <c r="AS15" s="48"/>
      <c r="AU15" s="58"/>
      <c r="AV15" s="60"/>
      <c r="AW15" s="48"/>
      <c r="AX15" s="48"/>
      <c r="AY15" s="48"/>
      <c r="AZ15" s="48"/>
    </row>
    <row r="16" spans="2:52" ht="15" thickBot="1" x14ac:dyDescent="0.4">
      <c r="B16" s="142" t="s">
        <v>213</v>
      </c>
      <c r="C16" s="144">
        <v>22</v>
      </c>
      <c r="D16" s="97" t="s">
        <v>209</v>
      </c>
      <c r="E16" s="98">
        <v>2.41</v>
      </c>
      <c r="F16" s="98">
        <v>0.17</v>
      </c>
      <c r="G16" s="98">
        <v>1</v>
      </c>
      <c r="H16" s="98">
        <v>4</v>
      </c>
      <c r="I16" s="99">
        <v>22</v>
      </c>
      <c r="L16" s="58" t="s">
        <v>286</v>
      </c>
      <c r="M16" s="60"/>
      <c r="N16" s="48"/>
      <c r="O16" s="48"/>
      <c r="P16" s="48"/>
      <c r="Q16" s="48"/>
      <c r="S16" s="58" t="s">
        <v>286</v>
      </c>
      <c r="T16" s="60"/>
      <c r="U16" s="48"/>
      <c r="V16" s="48"/>
      <c r="W16" s="48"/>
      <c r="X16" s="48"/>
      <c r="Z16" s="58" t="s">
        <v>286</v>
      </c>
      <c r="AA16" s="60"/>
      <c r="AB16" s="48"/>
      <c r="AC16" s="48"/>
      <c r="AD16" s="48"/>
      <c r="AE16" s="48"/>
      <c r="AG16" s="58" t="s">
        <v>286</v>
      </c>
      <c r="AH16" s="60"/>
      <c r="AI16" s="48"/>
      <c r="AJ16" s="48"/>
      <c r="AK16" s="48"/>
      <c r="AL16" s="48"/>
      <c r="AN16" s="58" t="s">
        <v>286</v>
      </c>
      <c r="AO16" s="60"/>
      <c r="AP16" s="48"/>
      <c r="AQ16" s="48"/>
      <c r="AR16" s="48"/>
      <c r="AS16" s="48"/>
      <c r="AU16" s="58" t="s">
        <v>286</v>
      </c>
      <c r="AV16" s="60"/>
      <c r="AW16" s="48"/>
      <c r="AX16" s="48"/>
      <c r="AY16" s="48"/>
      <c r="AZ16" s="48"/>
    </row>
    <row r="17" spans="2:52" ht="15" thickBot="1" x14ac:dyDescent="0.4">
      <c r="B17" s="143"/>
      <c r="C17" s="145"/>
      <c r="D17" s="97" t="s">
        <v>210</v>
      </c>
      <c r="E17" s="98">
        <v>1.08</v>
      </c>
      <c r="F17" s="98">
        <v>0.17</v>
      </c>
      <c r="G17" s="98">
        <v>-0.33</v>
      </c>
      <c r="H17" s="98">
        <v>2.67</v>
      </c>
      <c r="I17" s="99">
        <v>22</v>
      </c>
      <c r="L17" s="58" t="s">
        <v>287</v>
      </c>
      <c r="M17" s="60">
        <v>-0.45860000000000001</v>
      </c>
      <c r="N17" s="48"/>
      <c r="O17" s="48"/>
      <c r="P17" s="48"/>
      <c r="Q17" s="48"/>
      <c r="S17" s="58" t="s">
        <v>287</v>
      </c>
      <c r="T17" s="60">
        <v>0.2092</v>
      </c>
      <c r="U17" s="48"/>
      <c r="V17" s="48"/>
      <c r="W17" s="48"/>
      <c r="X17" s="48"/>
      <c r="Z17" s="58" t="s">
        <v>287</v>
      </c>
      <c r="AA17" s="60">
        <v>0.88139999999999996</v>
      </c>
      <c r="AB17" s="48"/>
      <c r="AC17" s="48"/>
      <c r="AD17" s="48"/>
      <c r="AE17" s="48"/>
      <c r="AG17" s="58" t="s">
        <v>287</v>
      </c>
      <c r="AH17" s="60">
        <v>3.6057999999999999</v>
      </c>
      <c r="AI17" s="48"/>
      <c r="AJ17" s="48"/>
      <c r="AK17" s="48"/>
      <c r="AL17" s="48"/>
      <c r="AN17" s="58" t="s">
        <v>287</v>
      </c>
      <c r="AO17" s="60">
        <v>5.4009</v>
      </c>
      <c r="AP17" s="48"/>
      <c r="AQ17" s="48"/>
      <c r="AR17" s="48"/>
      <c r="AS17" s="48"/>
      <c r="AU17" s="58" t="s">
        <v>287</v>
      </c>
      <c r="AV17" s="60">
        <v>3.3778000000000001</v>
      </c>
      <c r="AW17" s="48"/>
      <c r="AX17" s="48"/>
      <c r="AY17" s="48"/>
      <c r="AZ17" s="48"/>
    </row>
    <row r="18" spans="2:52" ht="15" thickBot="1" x14ac:dyDescent="0.4">
      <c r="B18" s="142" t="s">
        <v>212</v>
      </c>
      <c r="C18" s="144">
        <v>23</v>
      </c>
      <c r="D18" s="97" t="s">
        <v>209</v>
      </c>
      <c r="E18" s="98">
        <v>2.64</v>
      </c>
      <c r="F18" s="98">
        <v>0.17</v>
      </c>
      <c r="G18" s="98">
        <v>1.25</v>
      </c>
      <c r="H18" s="98">
        <v>4</v>
      </c>
      <c r="I18" s="99">
        <v>23</v>
      </c>
      <c r="L18" s="58" t="s">
        <v>288</v>
      </c>
      <c r="M18" s="60">
        <v>0.32329999999999998</v>
      </c>
      <c r="N18" s="48"/>
      <c r="O18" s="48"/>
      <c r="P18" s="48"/>
      <c r="Q18" s="48"/>
      <c r="S18" s="58" t="s">
        <v>289</v>
      </c>
      <c r="T18" s="60">
        <v>0.41710000000000003</v>
      </c>
      <c r="U18" s="48"/>
      <c r="V18" s="48"/>
      <c r="W18" s="48"/>
      <c r="X18" s="48"/>
      <c r="Z18" s="58" t="s">
        <v>289</v>
      </c>
      <c r="AA18" s="60">
        <v>0.18909999999999999</v>
      </c>
      <c r="AB18" s="48"/>
      <c r="AC18" s="48"/>
      <c r="AD18" s="48"/>
      <c r="AE18" s="48"/>
      <c r="AG18" s="58" t="s">
        <v>289</v>
      </c>
      <c r="AH18" s="60">
        <v>2.0000000000000001E-4</v>
      </c>
      <c r="AI18" s="48"/>
      <c r="AJ18" s="48"/>
      <c r="AK18" s="48"/>
      <c r="AL18" s="48"/>
      <c r="AN18" s="58" t="s">
        <v>289</v>
      </c>
      <c r="AO18" s="60" t="s">
        <v>238</v>
      </c>
      <c r="AP18" s="48"/>
      <c r="AQ18" s="48"/>
      <c r="AR18" s="48"/>
      <c r="AS18" s="48"/>
      <c r="AU18" s="58" t="s">
        <v>289</v>
      </c>
      <c r="AV18" s="60">
        <v>4.0000000000000002E-4</v>
      </c>
      <c r="AW18" s="48"/>
      <c r="AX18" s="48"/>
      <c r="AY18" s="48"/>
      <c r="AZ18" s="48"/>
    </row>
    <row r="19" spans="2:52" ht="15" thickBot="1" x14ac:dyDescent="0.4">
      <c r="B19" s="143"/>
      <c r="C19" s="145"/>
      <c r="D19" s="97" t="s">
        <v>210</v>
      </c>
      <c r="E19" s="98">
        <v>1.74</v>
      </c>
      <c r="F19" s="98">
        <v>0.17</v>
      </c>
      <c r="G19" s="98">
        <v>0.35</v>
      </c>
      <c r="H19" s="98">
        <v>3.1</v>
      </c>
      <c r="I19" s="99">
        <v>23</v>
      </c>
      <c r="L19" s="58" t="s">
        <v>290</v>
      </c>
      <c r="M19" s="60">
        <v>0.64649999999999996</v>
      </c>
      <c r="N19" s="48"/>
      <c r="O19" s="48"/>
      <c r="P19" s="48"/>
      <c r="Q19" s="48"/>
      <c r="S19" s="58" t="s">
        <v>290</v>
      </c>
      <c r="T19" s="60">
        <v>0.83430000000000004</v>
      </c>
      <c r="U19" s="48"/>
      <c r="V19" s="48"/>
      <c r="W19" s="48"/>
      <c r="X19" s="48"/>
      <c r="Z19" s="58" t="s">
        <v>290</v>
      </c>
      <c r="AA19" s="60">
        <v>0.37809999999999999</v>
      </c>
      <c r="AB19" s="48"/>
      <c r="AC19" s="48"/>
      <c r="AD19" s="48"/>
      <c r="AE19" s="48"/>
      <c r="AG19" s="58" t="s">
        <v>290</v>
      </c>
      <c r="AH19" s="60">
        <v>2.9999999999999997E-4</v>
      </c>
      <c r="AI19" s="48"/>
      <c r="AJ19" s="48"/>
      <c r="AK19" s="48"/>
      <c r="AL19" s="48"/>
      <c r="AN19" s="58" t="s">
        <v>290</v>
      </c>
      <c r="AO19" s="60" t="s">
        <v>238</v>
      </c>
      <c r="AP19" s="48"/>
      <c r="AQ19" s="48"/>
      <c r="AR19" s="48"/>
      <c r="AS19" s="48"/>
      <c r="AU19" s="58" t="s">
        <v>290</v>
      </c>
      <c r="AV19" s="60">
        <v>6.9999999999999999E-4</v>
      </c>
      <c r="AW19" s="48"/>
      <c r="AX19" s="48"/>
      <c r="AY19" s="48"/>
      <c r="AZ19" s="48"/>
    </row>
    <row r="20" spans="2:52" ht="15" thickBot="1" x14ac:dyDescent="0.4">
      <c r="B20" s="142" t="s">
        <v>211</v>
      </c>
      <c r="C20" s="144">
        <v>22</v>
      </c>
      <c r="D20" s="97" t="s">
        <v>209</v>
      </c>
      <c r="E20" s="98">
        <v>2.44</v>
      </c>
      <c r="F20" s="98">
        <v>0.18</v>
      </c>
      <c r="G20" s="98">
        <v>1</v>
      </c>
      <c r="H20" s="98">
        <v>4</v>
      </c>
      <c r="I20" s="99">
        <v>22</v>
      </c>
      <c r="L20" s="58"/>
      <c r="M20" s="60"/>
      <c r="N20" s="48"/>
      <c r="O20" s="48"/>
      <c r="P20" s="48"/>
      <c r="Q20" s="48"/>
      <c r="S20" s="58"/>
      <c r="T20" s="60"/>
      <c r="U20" s="48"/>
      <c r="V20" s="48"/>
      <c r="W20" s="48"/>
      <c r="X20" s="48"/>
      <c r="Z20" s="58"/>
      <c r="AA20" s="60"/>
      <c r="AB20" s="48"/>
      <c r="AC20" s="48"/>
      <c r="AD20" s="48"/>
      <c r="AE20" s="48"/>
      <c r="AG20" s="58"/>
      <c r="AH20" s="60"/>
      <c r="AI20" s="48"/>
      <c r="AJ20" s="48"/>
      <c r="AK20" s="48"/>
      <c r="AL20" s="48"/>
      <c r="AN20" s="58"/>
      <c r="AO20" s="60"/>
      <c r="AP20" s="48"/>
      <c r="AQ20" s="48"/>
      <c r="AR20" s="48"/>
      <c r="AS20" s="48"/>
      <c r="AU20" s="58"/>
      <c r="AV20" s="60"/>
      <c r="AW20" s="48"/>
      <c r="AX20" s="48"/>
      <c r="AY20" s="48"/>
      <c r="AZ20" s="48"/>
    </row>
    <row r="21" spans="2:52" ht="15" thickBot="1" x14ac:dyDescent="0.4">
      <c r="B21" s="146"/>
      <c r="C21" s="147"/>
      <c r="D21" s="102" t="s">
        <v>210</v>
      </c>
      <c r="E21" s="103">
        <v>2.62</v>
      </c>
      <c r="F21" s="103">
        <v>0.18</v>
      </c>
      <c r="G21" s="103">
        <v>1.18</v>
      </c>
      <c r="H21" s="103">
        <v>4.18</v>
      </c>
      <c r="I21" s="104">
        <v>22</v>
      </c>
      <c r="L21" s="58" t="s">
        <v>291</v>
      </c>
      <c r="M21" s="60"/>
      <c r="N21" s="48"/>
      <c r="O21" s="48"/>
      <c r="P21" s="48"/>
      <c r="Q21" s="48"/>
      <c r="S21" s="58" t="s">
        <v>291</v>
      </c>
      <c r="T21" s="60"/>
      <c r="U21" s="48"/>
      <c r="V21" s="48"/>
      <c r="W21" s="48"/>
      <c r="X21" s="48"/>
      <c r="Z21" s="58" t="s">
        <v>291</v>
      </c>
      <c r="AA21" s="60"/>
      <c r="AB21" s="48"/>
      <c r="AC21" s="48"/>
      <c r="AD21" s="48"/>
      <c r="AE21" s="48"/>
      <c r="AG21" s="58" t="s">
        <v>291</v>
      </c>
      <c r="AH21" s="60"/>
      <c r="AI21" s="48"/>
      <c r="AJ21" s="48"/>
      <c r="AK21" s="48"/>
      <c r="AL21" s="48"/>
      <c r="AN21" s="58" t="s">
        <v>291</v>
      </c>
      <c r="AO21" s="60"/>
      <c r="AP21" s="48"/>
      <c r="AQ21" s="48"/>
      <c r="AR21" s="48"/>
      <c r="AS21" s="48"/>
      <c r="AU21" s="58" t="s">
        <v>291</v>
      </c>
      <c r="AV21" s="60"/>
      <c r="AW21" s="48"/>
      <c r="AX21" s="48"/>
      <c r="AY21" s="48"/>
      <c r="AZ21" s="48"/>
    </row>
    <row r="22" spans="2:52" ht="15" thickBot="1" x14ac:dyDescent="0.4">
      <c r="B22" s="137" t="s">
        <v>222</v>
      </c>
      <c r="C22" s="137"/>
      <c r="D22" s="137"/>
      <c r="E22" s="137"/>
      <c r="F22" s="137"/>
      <c r="G22" s="137"/>
      <c r="H22" s="137"/>
      <c r="I22" s="137"/>
      <c r="L22" s="58" t="s">
        <v>288</v>
      </c>
      <c r="M22" s="60">
        <v>0.32440000000000002</v>
      </c>
      <c r="N22" s="48"/>
      <c r="O22" s="48"/>
      <c r="P22" s="48"/>
      <c r="Q22" s="48"/>
      <c r="S22" s="58" t="s">
        <v>289</v>
      </c>
      <c r="T22" s="60">
        <v>0.41760000000000003</v>
      </c>
      <c r="U22" s="48"/>
      <c r="V22" s="48"/>
      <c r="W22" s="48"/>
      <c r="X22" s="48"/>
      <c r="Z22" s="58" t="s">
        <v>289</v>
      </c>
      <c r="AA22" s="60">
        <v>0.19139999999999999</v>
      </c>
      <c r="AB22" s="48"/>
      <c r="AC22" s="48"/>
      <c r="AD22" s="48"/>
      <c r="AE22" s="48"/>
      <c r="AG22" s="58" t="s">
        <v>289</v>
      </c>
      <c r="AH22" s="60">
        <v>4.0000000000000002E-4</v>
      </c>
      <c r="AI22" s="48"/>
      <c r="AJ22" s="48"/>
      <c r="AK22" s="48"/>
      <c r="AL22" s="48"/>
      <c r="AN22" s="58" t="s">
        <v>289</v>
      </c>
      <c r="AO22" s="60" t="s">
        <v>238</v>
      </c>
      <c r="AP22" s="48"/>
      <c r="AQ22" s="48"/>
      <c r="AR22" s="48"/>
      <c r="AS22" s="48"/>
      <c r="AU22" s="58" t="s">
        <v>289</v>
      </c>
      <c r="AV22" s="60">
        <v>8.0000000000000004E-4</v>
      </c>
      <c r="AW22" s="48"/>
      <c r="AX22" s="48"/>
      <c r="AY22" s="48"/>
      <c r="AZ22" s="48"/>
    </row>
    <row r="23" spans="2:52" ht="27" thickBot="1" x14ac:dyDescent="0.4">
      <c r="B23" s="93" t="s">
        <v>13</v>
      </c>
      <c r="C23" s="94" t="s">
        <v>230</v>
      </c>
      <c r="D23" s="95" t="s">
        <v>275</v>
      </c>
      <c r="E23" s="94" t="s">
        <v>231</v>
      </c>
      <c r="F23" s="94" t="s">
        <v>232</v>
      </c>
      <c r="G23" s="94" t="s">
        <v>233</v>
      </c>
      <c r="H23" s="94" t="s">
        <v>234</v>
      </c>
      <c r="I23" s="96" t="s">
        <v>235</v>
      </c>
      <c r="L23" s="62" t="s">
        <v>290</v>
      </c>
      <c r="M23" s="64">
        <v>0.64880000000000004</v>
      </c>
      <c r="N23" s="48"/>
      <c r="O23" s="48"/>
      <c r="P23" s="48"/>
      <c r="Q23" s="48"/>
      <c r="S23" s="58" t="s">
        <v>290</v>
      </c>
      <c r="T23" s="60">
        <v>0.83520000000000005</v>
      </c>
      <c r="U23" s="48"/>
      <c r="V23" s="48"/>
      <c r="W23" s="48"/>
      <c r="X23" s="48"/>
      <c r="Z23" s="58" t="s">
        <v>290</v>
      </c>
      <c r="AA23" s="60">
        <v>0.38279999999999997</v>
      </c>
      <c r="AB23" s="48"/>
      <c r="AC23" s="48"/>
      <c r="AD23" s="48"/>
      <c r="AE23" s="48"/>
      <c r="AG23" s="58" t="s">
        <v>290</v>
      </c>
      <c r="AH23" s="60">
        <v>8.0000000000000004E-4</v>
      </c>
      <c r="AI23" s="48"/>
      <c r="AJ23" s="48"/>
      <c r="AK23" s="48"/>
      <c r="AL23" s="48"/>
      <c r="AN23" s="58" t="s">
        <v>290</v>
      </c>
      <c r="AO23" s="60" t="s">
        <v>238</v>
      </c>
      <c r="AP23" s="48"/>
      <c r="AQ23" s="48"/>
      <c r="AR23" s="48"/>
      <c r="AS23" s="48"/>
      <c r="AU23" s="58" t="s">
        <v>290</v>
      </c>
      <c r="AV23" s="60">
        <v>1.5E-3</v>
      </c>
      <c r="AW23" s="48"/>
      <c r="AX23" s="48"/>
      <c r="AY23" s="48"/>
      <c r="AZ23" s="48"/>
    </row>
    <row r="24" spans="2:52" ht="26.4" customHeight="1" thickBot="1" x14ac:dyDescent="0.4">
      <c r="B24" s="142" t="s">
        <v>213</v>
      </c>
      <c r="C24" s="144">
        <v>12</v>
      </c>
      <c r="D24" s="97" t="s">
        <v>209</v>
      </c>
      <c r="E24" s="98">
        <v>2.58</v>
      </c>
      <c r="F24" s="98">
        <v>0.27</v>
      </c>
      <c r="G24" s="98">
        <v>1.25</v>
      </c>
      <c r="H24" s="98">
        <v>3.75</v>
      </c>
      <c r="I24" s="99">
        <v>12</v>
      </c>
      <c r="L24" s="155" t="s">
        <v>292</v>
      </c>
      <c r="M24" s="156"/>
      <c r="N24" s="48"/>
      <c r="O24" s="48"/>
      <c r="P24" s="48"/>
      <c r="Q24" s="48"/>
      <c r="S24" s="157" t="s">
        <v>292</v>
      </c>
      <c r="T24" s="158"/>
      <c r="U24" s="48"/>
      <c r="V24" s="48"/>
      <c r="W24" s="48"/>
      <c r="X24" s="48"/>
      <c r="Z24" s="157" t="s">
        <v>292</v>
      </c>
      <c r="AA24" s="158"/>
      <c r="AB24" s="48"/>
      <c r="AC24" s="48"/>
      <c r="AD24" s="48"/>
      <c r="AE24" s="48"/>
      <c r="AG24" s="157" t="s">
        <v>292</v>
      </c>
      <c r="AH24" s="158"/>
      <c r="AI24" s="48"/>
      <c r="AJ24" s="48"/>
      <c r="AK24" s="48"/>
      <c r="AL24" s="48"/>
      <c r="AN24" s="157" t="s">
        <v>292</v>
      </c>
      <c r="AO24" s="158"/>
      <c r="AP24" s="48"/>
      <c r="AQ24" s="48"/>
      <c r="AR24" s="48"/>
      <c r="AS24" s="48"/>
      <c r="AU24" s="157" t="s">
        <v>292</v>
      </c>
      <c r="AV24" s="158"/>
      <c r="AW24" s="48"/>
      <c r="AX24" s="48"/>
      <c r="AY24" s="48"/>
      <c r="AZ24" s="48"/>
    </row>
    <row r="25" spans="2:52" ht="15" thickBot="1" x14ac:dyDescent="0.4">
      <c r="B25" s="143"/>
      <c r="C25" s="145"/>
      <c r="D25" s="97" t="s">
        <v>210</v>
      </c>
      <c r="E25" s="98">
        <v>1.8</v>
      </c>
      <c r="F25" s="98">
        <v>0.27</v>
      </c>
      <c r="G25" s="98">
        <v>0.47</v>
      </c>
      <c r="H25" s="98">
        <v>2.97</v>
      </c>
      <c r="I25" s="99">
        <v>12</v>
      </c>
      <c r="L25" s="159" t="s">
        <v>293</v>
      </c>
      <c r="M25" s="160"/>
      <c r="N25" s="48"/>
      <c r="O25" s="48"/>
      <c r="P25" s="48"/>
      <c r="Q25" s="48"/>
      <c r="S25" s="159" t="s">
        <v>293</v>
      </c>
      <c r="T25" s="160"/>
      <c r="U25" s="48"/>
      <c r="V25" s="48"/>
      <c r="W25" s="48"/>
      <c r="X25" s="48"/>
      <c r="Z25" s="159" t="s">
        <v>293</v>
      </c>
      <c r="AA25" s="160"/>
      <c r="AB25" s="48"/>
      <c r="AC25" s="48"/>
      <c r="AD25" s="48"/>
      <c r="AE25" s="48"/>
      <c r="AG25" s="159" t="s">
        <v>293</v>
      </c>
      <c r="AH25" s="160"/>
      <c r="AI25" s="48"/>
      <c r="AJ25" s="48"/>
      <c r="AK25" s="48"/>
      <c r="AL25" s="48"/>
      <c r="AN25" s="159" t="s">
        <v>293</v>
      </c>
      <c r="AO25" s="160"/>
      <c r="AP25" s="48"/>
      <c r="AQ25" s="48"/>
      <c r="AR25" s="48"/>
      <c r="AS25" s="48"/>
      <c r="AU25" s="159" t="s">
        <v>293</v>
      </c>
      <c r="AV25" s="160"/>
      <c r="AW25" s="48"/>
      <c r="AX25" s="48"/>
      <c r="AY25" s="48"/>
      <c r="AZ25" s="48"/>
    </row>
    <row r="26" spans="2:52" ht="15" thickBot="1" x14ac:dyDescent="0.4">
      <c r="B26" s="142" t="s">
        <v>212</v>
      </c>
      <c r="C26" s="144">
        <v>14</v>
      </c>
      <c r="D26" s="97" t="s">
        <v>209</v>
      </c>
      <c r="E26" s="98">
        <v>2.38</v>
      </c>
      <c r="F26" s="98">
        <v>0.19</v>
      </c>
      <c r="G26" s="98">
        <v>1.25</v>
      </c>
      <c r="H26" s="98">
        <v>3.75</v>
      </c>
      <c r="I26" s="99">
        <v>14</v>
      </c>
      <c r="L26" s="163" t="s">
        <v>294</v>
      </c>
      <c r="M26" s="164"/>
      <c r="N26" s="48"/>
      <c r="O26" s="48"/>
      <c r="P26" s="48"/>
      <c r="Q26" s="48"/>
      <c r="S26" s="163" t="s">
        <v>294</v>
      </c>
      <c r="T26" s="164"/>
      <c r="U26" s="48"/>
      <c r="V26" s="48"/>
      <c r="W26" s="48"/>
      <c r="X26" s="48"/>
      <c r="Z26" s="163" t="s">
        <v>294</v>
      </c>
      <c r="AA26" s="164"/>
      <c r="AB26" s="48"/>
      <c r="AC26" s="48"/>
      <c r="AD26" s="48"/>
      <c r="AE26" s="48"/>
      <c r="AG26" s="163" t="s">
        <v>294</v>
      </c>
      <c r="AH26" s="164"/>
      <c r="AI26" s="48"/>
      <c r="AJ26" s="48"/>
      <c r="AK26" s="48"/>
      <c r="AL26" s="48"/>
      <c r="AN26" s="163" t="s">
        <v>294</v>
      </c>
      <c r="AO26" s="164"/>
      <c r="AP26" s="48"/>
      <c r="AQ26" s="48"/>
      <c r="AR26" s="48"/>
      <c r="AS26" s="48"/>
      <c r="AU26" s="163" t="s">
        <v>294</v>
      </c>
      <c r="AV26" s="164"/>
      <c r="AW26" s="48"/>
      <c r="AX26" s="48"/>
      <c r="AY26" s="48"/>
      <c r="AZ26" s="48"/>
    </row>
    <row r="27" spans="2:52" ht="15" thickBot="1" x14ac:dyDescent="0.4">
      <c r="B27" s="143"/>
      <c r="C27" s="145"/>
      <c r="D27" s="97" t="s">
        <v>210</v>
      </c>
      <c r="E27" s="98">
        <v>2.23</v>
      </c>
      <c r="F27" s="98">
        <v>0.2</v>
      </c>
      <c r="G27" s="98">
        <v>0.98</v>
      </c>
      <c r="H27" s="98">
        <v>3.48</v>
      </c>
      <c r="I27" s="99">
        <v>14</v>
      </c>
      <c r="L27" s="58" t="s">
        <v>295</v>
      </c>
      <c r="M27" s="60">
        <v>0.22120000000000001</v>
      </c>
      <c r="N27" s="48"/>
      <c r="O27" s="48"/>
      <c r="P27" s="48"/>
      <c r="Q27" s="48"/>
      <c r="S27" s="58" t="s">
        <v>295</v>
      </c>
      <c r="T27" s="60">
        <v>4.8500000000000001E-2</v>
      </c>
      <c r="U27" s="48"/>
      <c r="V27" s="48"/>
      <c r="W27" s="48"/>
      <c r="X27" s="48"/>
      <c r="Z27" s="58" t="s">
        <v>295</v>
      </c>
      <c r="AA27" s="60">
        <v>0.7964</v>
      </c>
      <c r="AB27" s="48"/>
      <c r="AC27" s="48"/>
      <c r="AD27" s="48"/>
      <c r="AE27" s="48"/>
      <c r="AG27" s="58" t="s">
        <v>295</v>
      </c>
      <c r="AH27" s="60">
        <v>13.087</v>
      </c>
      <c r="AI27" s="48"/>
      <c r="AJ27" s="48"/>
      <c r="AK27" s="48"/>
      <c r="AL27" s="48"/>
      <c r="AN27" s="58" t="s">
        <v>295</v>
      </c>
      <c r="AO27" s="60">
        <v>29.2883</v>
      </c>
      <c r="AP27" s="48"/>
      <c r="AQ27" s="48"/>
      <c r="AR27" s="48"/>
      <c r="AS27" s="48"/>
      <c r="AU27" s="58" t="s">
        <v>295</v>
      </c>
      <c r="AV27" s="60">
        <v>11.483700000000001</v>
      </c>
      <c r="AW27" s="48"/>
      <c r="AX27" s="48"/>
      <c r="AY27" s="48"/>
      <c r="AZ27" s="48"/>
    </row>
    <row r="28" spans="2:52" ht="15" thickBot="1" x14ac:dyDescent="0.4">
      <c r="B28" s="142" t="s">
        <v>211</v>
      </c>
      <c r="C28" s="144">
        <v>13</v>
      </c>
      <c r="D28" s="97" t="s">
        <v>209</v>
      </c>
      <c r="E28" s="98">
        <v>2.6</v>
      </c>
      <c r="F28" s="98">
        <v>0.22</v>
      </c>
      <c r="G28" s="98">
        <v>1.5</v>
      </c>
      <c r="H28" s="98">
        <v>3.75</v>
      </c>
      <c r="I28" s="99">
        <v>13</v>
      </c>
      <c r="L28" s="58" t="s">
        <v>225</v>
      </c>
      <c r="M28" s="60">
        <v>1</v>
      </c>
      <c r="N28" s="48"/>
      <c r="O28" s="48"/>
      <c r="P28" s="48"/>
      <c r="Q28" s="48"/>
      <c r="S28" s="58" t="s">
        <v>225</v>
      </c>
      <c r="T28" s="60">
        <v>1</v>
      </c>
      <c r="U28" s="48"/>
      <c r="V28" s="48"/>
      <c r="W28" s="48"/>
      <c r="X28" s="48"/>
      <c r="Z28" s="58" t="s">
        <v>225</v>
      </c>
      <c r="AA28" s="60">
        <v>1</v>
      </c>
      <c r="AB28" s="48"/>
      <c r="AC28" s="48"/>
      <c r="AD28" s="48"/>
      <c r="AE28" s="48"/>
      <c r="AG28" s="58" t="s">
        <v>225</v>
      </c>
      <c r="AH28" s="60">
        <v>1</v>
      </c>
      <c r="AI28" s="48"/>
      <c r="AJ28" s="48"/>
      <c r="AK28" s="48"/>
      <c r="AL28" s="48"/>
      <c r="AN28" s="58" t="s">
        <v>225</v>
      </c>
      <c r="AO28" s="60">
        <v>1</v>
      </c>
      <c r="AP28" s="48"/>
      <c r="AQ28" s="48"/>
      <c r="AR28" s="48"/>
      <c r="AS28" s="48"/>
      <c r="AU28" s="58" t="s">
        <v>225</v>
      </c>
      <c r="AV28" s="60">
        <v>1</v>
      </c>
      <c r="AW28" s="48"/>
      <c r="AX28" s="48"/>
      <c r="AY28" s="48"/>
      <c r="AZ28" s="48"/>
    </row>
    <row r="29" spans="2:52" ht="15" thickBot="1" x14ac:dyDescent="0.4">
      <c r="B29" s="146"/>
      <c r="C29" s="147"/>
      <c r="D29" s="102" t="s">
        <v>210</v>
      </c>
      <c r="E29" s="103">
        <v>2.78</v>
      </c>
      <c r="F29" s="103">
        <v>0.22</v>
      </c>
      <c r="G29" s="103">
        <v>1.68</v>
      </c>
      <c r="H29" s="103">
        <v>3.93</v>
      </c>
      <c r="I29" s="104">
        <v>13</v>
      </c>
      <c r="L29" s="62" t="s">
        <v>296</v>
      </c>
      <c r="M29" s="105">
        <v>0.6381</v>
      </c>
      <c r="N29" s="48"/>
      <c r="O29" s="48"/>
      <c r="P29" s="48"/>
      <c r="Q29" s="48"/>
      <c r="S29" s="62" t="s">
        <v>296</v>
      </c>
      <c r="T29" s="105">
        <v>0.82569999999999999</v>
      </c>
      <c r="U29" s="48"/>
      <c r="V29" s="48"/>
      <c r="W29" s="48"/>
      <c r="X29" s="48"/>
      <c r="Z29" s="62" t="s">
        <v>296</v>
      </c>
      <c r="AA29" s="105">
        <v>0.37219999999999998</v>
      </c>
      <c r="AB29" s="48"/>
      <c r="AC29" s="48"/>
      <c r="AD29" s="48"/>
      <c r="AE29" s="48"/>
      <c r="AG29" s="62" t="s">
        <v>296</v>
      </c>
      <c r="AH29" s="105">
        <v>2.9999999999999997E-4</v>
      </c>
      <c r="AI29" s="48"/>
      <c r="AJ29" s="48"/>
      <c r="AK29" s="48"/>
      <c r="AL29" s="48"/>
      <c r="AN29" s="62" t="s">
        <v>296</v>
      </c>
      <c r="AO29" s="105" t="s">
        <v>238</v>
      </c>
      <c r="AP29" s="48"/>
      <c r="AQ29" s="48"/>
      <c r="AR29" s="48"/>
      <c r="AS29" s="48"/>
      <c r="AU29" s="62" t="s">
        <v>296</v>
      </c>
      <c r="AV29" s="105">
        <v>6.9999999999999999E-4</v>
      </c>
      <c r="AW29" s="48"/>
      <c r="AX29" s="48"/>
      <c r="AY29" s="48"/>
      <c r="AZ29" s="48"/>
    </row>
    <row r="30" spans="2:52" ht="26.4" customHeight="1" x14ac:dyDescent="0.35">
      <c r="B30" s="161" t="s">
        <v>297</v>
      </c>
      <c r="C30" s="161"/>
      <c r="D30" s="161"/>
      <c r="E30" s="161"/>
      <c r="F30" s="161"/>
      <c r="G30" s="161"/>
      <c r="H30" s="161"/>
      <c r="I30" s="161"/>
      <c r="L30" s="162" t="s">
        <v>298</v>
      </c>
      <c r="M30" s="162"/>
      <c r="N30" s="162"/>
      <c r="O30" s="162"/>
      <c r="P30" s="162"/>
      <c r="Q30" s="162"/>
      <c r="S30" s="162" t="s">
        <v>299</v>
      </c>
      <c r="T30" s="162"/>
      <c r="U30" s="162"/>
      <c r="V30" s="162"/>
      <c r="W30" s="162"/>
      <c r="X30" s="162"/>
      <c r="Z30" s="162" t="s">
        <v>300</v>
      </c>
      <c r="AA30" s="162"/>
      <c r="AB30" s="162"/>
      <c r="AC30" s="162"/>
      <c r="AD30" s="162"/>
      <c r="AE30" s="162"/>
      <c r="AG30" s="162" t="s">
        <v>301</v>
      </c>
      <c r="AH30" s="162"/>
      <c r="AI30" s="162"/>
      <c r="AJ30" s="162"/>
      <c r="AK30" s="162"/>
      <c r="AL30" s="162"/>
      <c r="AN30" s="162" t="s">
        <v>302</v>
      </c>
      <c r="AO30" s="162"/>
      <c r="AP30" s="162"/>
      <c r="AQ30" s="162"/>
      <c r="AR30" s="162"/>
      <c r="AS30" s="162"/>
      <c r="AU30" s="162" t="s">
        <v>303</v>
      </c>
      <c r="AV30" s="162"/>
      <c r="AW30" s="162"/>
      <c r="AX30" s="162"/>
      <c r="AY30" s="162"/>
      <c r="AZ30" s="162"/>
    </row>
    <row r="33" spans="1:52" ht="15.65" customHeight="1" x14ac:dyDescent="0.35">
      <c r="L33" s="128" t="s">
        <v>271</v>
      </c>
      <c r="M33" s="128"/>
      <c r="N33" s="128"/>
      <c r="O33" s="128"/>
      <c r="P33" s="128"/>
      <c r="Q33" s="128"/>
      <c r="S33" s="128" t="s">
        <v>271</v>
      </c>
      <c r="T33" s="128"/>
      <c r="U33" s="128"/>
      <c r="V33" s="128"/>
      <c r="W33" s="128"/>
      <c r="X33" s="128"/>
      <c r="Z33" s="128" t="s">
        <v>271</v>
      </c>
      <c r="AA33" s="128"/>
      <c r="AB33" s="128"/>
      <c r="AC33" s="128"/>
      <c r="AD33" s="128"/>
      <c r="AE33" s="128"/>
      <c r="AG33" s="128" t="s">
        <v>271</v>
      </c>
      <c r="AH33" s="128"/>
      <c r="AI33" s="128"/>
      <c r="AJ33" s="128"/>
      <c r="AK33" s="128"/>
      <c r="AL33" s="128"/>
      <c r="AN33" s="128" t="s">
        <v>271</v>
      </c>
      <c r="AO33" s="128"/>
      <c r="AP33" s="128"/>
      <c r="AQ33" s="128"/>
      <c r="AR33" s="128"/>
      <c r="AS33" s="128"/>
      <c r="AU33" s="128" t="s">
        <v>271</v>
      </c>
      <c r="AV33" s="128"/>
      <c r="AW33" s="128"/>
      <c r="AX33" s="128"/>
      <c r="AY33" s="128"/>
      <c r="AZ33" s="128"/>
    </row>
    <row r="34" spans="1:52" x14ac:dyDescent="0.35">
      <c r="B34" t="s">
        <v>5</v>
      </c>
      <c r="D34" t="s">
        <v>6</v>
      </c>
      <c r="F34" t="s">
        <v>7</v>
      </c>
      <c r="L34" s="129" t="s">
        <v>272</v>
      </c>
      <c r="M34" s="129"/>
      <c r="N34" s="129"/>
      <c r="O34" s="129"/>
      <c r="P34" s="129"/>
      <c r="Q34" s="129"/>
      <c r="S34" s="129" t="s">
        <v>272</v>
      </c>
      <c r="T34" s="129"/>
      <c r="U34" s="129"/>
      <c r="V34" s="129"/>
      <c r="W34" s="129"/>
      <c r="X34" s="129"/>
      <c r="Z34" s="129" t="s">
        <v>272</v>
      </c>
      <c r="AA34" s="129"/>
      <c r="AB34" s="129"/>
      <c r="AC34" s="129"/>
      <c r="AD34" s="129"/>
      <c r="AE34" s="129"/>
      <c r="AG34" s="129" t="s">
        <v>272</v>
      </c>
      <c r="AH34" s="129"/>
      <c r="AI34" s="129"/>
      <c r="AJ34" s="129"/>
      <c r="AK34" s="129"/>
      <c r="AL34" s="129"/>
      <c r="AN34" s="129" t="s">
        <v>272</v>
      </c>
      <c r="AO34" s="129"/>
      <c r="AP34" s="129"/>
      <c r="AQ34" s="129"/>
      <c r="AR34" s="129"/>
      <c r="AS34" s="129"/>
      <c r="AU34" s="129" t="s">
        <v>272</v>
      </c>
      <c r="AV34" s="129"/>
      <c r="AW34" s="129"/>
      <c r="AX34" s="129"/>
      <c r="AY34" s="129"/>
      <c r="AZ34" s="129"/>
    </row>
    <row r="35" spans="1:52" ht="15" thickBot="1" x14ac:dyDescent="0.4">
      <c r="A35" t="s">
        <v>304</v>
      </c>
      <c r="B35" t="s">
        <v>305</v>
      </c>
      <c r="C35" t="s">
        <v>306</v>
      </c>
      <c r="D35" t="s">
        <v>305</v>
      </c>
      <c r="E35" t="s">
        <v>306</v>
      </c>
      <c r="F35" t="s">
        <v>305</v>
      </c>
      <c r="G35" t="s">
        <v>306</v>
      </c>
      <c r="L35" s="136" t="s">
        <v>221</v>
      </c>
      <c r="M35" s="136"/>
      <c r="N35" s="136"/>
      <c r="O35" s="136"/>
      <c r="P35" s="136"/>
      <c r="Q35" s="136"/>
      <c r="S35" s="136" t="s">
        <v>221</v>
      </c>
      <c r="T35" s="136"/>
      <c r="U35" s="136"/>
      <c r="V35" s="136"/>
      <c r="W35" s="136"/>
      <c r="X35" s="136"/>
      <c r="Z35" s="136" t="s">
        <v>221</v>
      </c>
      <c r="AA35" s="136"/>
      <c r="AB35" s="136"/>
      <c r="AC35" s="136"/>
      <c r="AD35" s="136"/>
      <c r="AE35" s="136"/>
      <c r="AG35" s="136" t="s">
        <v>221</v>
      </c>
      <c r="AH35" s="136"/>
      <c r="AI35" s="136"/>
      <c r="AJ35" s="136"/>
      <c r="AK35" s="136"/>
      <c r="AL35" s="136"/>
      <c r="AN35" s="136" t="s">
        <v>221</v>
      </c>
      <c r="AO35" s="136"/>
      <c r="AP35" s="136"/>
      <c r="AQ35" s="136"/>
      <c r="AR35" s="136"/>
      <c r="AS35" s="136"/>
      <c r="AU35" s="136" t="s">
        <v>221</v>
      </c>
      <c r="AV35" s="136"/>
      <c r="AW35" s="136"/>
      <c r="AX35" s="136"/>
      <c r="AY35" s="136"/>
      <c r="AZ35" s="136"/>
    </row>
    <row r="36" spans="1:52" x14ac:dyDescent="0.35">
      <c r="A36" t="s">
        <v>307</v>
      </c>
      <c r="B36">
        <v>0.6381</v>
      </c>
      <c r="C36">
        <v>2.9999999999999997E-4</v>
      </c>
      <c r="D36">
        <v>0.39269999999999999</v>
      </c>
      <c r="E36" s="106">
        <v>1.8E-3</v>
      </c>
      <c r="F36">
        <v>0.48759999999999998</v>
      </c>
      <c r="G36">
        <v>9.7100000000000006E-2</v>
      </c>
      <c r="L36" s="138" t="s">
        <v>273</v>
      </c>
      <c r="M36" s="139"/>
      <c r="N36" s="139"/>
      <c r="O36" s="139"/>
      <c r="P36" s="139"/>
      <c r="Q36" s="140"/>
      <c r="S36" s="138" t="s">
        <v>273</v>
      </c>
      <c r="T36" s="139"/>
      <c r="U36" s="139"/>
      <c r="V36" s="139"/>
      <c r="W36" s="139"/>
      <c r="X36" s="140"/>
      <c r="Z36" s="138" t="s">
        <v>273</v>
      </c>
      <c r="AA36" s="139"/>
      <c r="AB36" s="139"/>
      <c r="AC36" s="139"/>
      <c r="AD36" s="139"/>
      <c r="AE36" s="140"/>
      <c r="AG36" s="138" t="s">
        <v>274</v>
      </c>
      <c r="AH36" s="139"/>
      <c r="AI36" s="139"/>
      <c r="AJ36" s="139"/>
      <c r="AK36" s="139"/>
      <c r="AL36" s="140"/>
      <c r="AN36" s="138" t="s">
        <v>274</v>
      </c>
      <c r="AO36" s="139"/>
      <c r="AP36" s="139"/>
      <c r="AQ36" s="139"/>
      <c r="AR36" s="139"/>
      <c r="AS36" s="140"/>
      <c r="AU36" s="138" t="s">
        <v>274</v>
      </c>
      <c r="AV36" s="139"/>
      <c r="AW36" s="139"/>
      <c r="AX36" s="139"/>
      <c r="AY36" s="139"/>
      <c r="AZ36" s="140"/>
    </row>
    <row r="37" spans="1:52" ht="15" thickBot="1" x14ac:dyDescent="0.4">
      <c r="A37" t="s">
        <v>308</v>
      </c>
      <c r="B37">
        <v>0.82569999999999999</v>
      </c>
      <c r="C37" s="106" t="s">
        <v>309</v>
      </c>
      <c r="D37">
        <v>0.8226</v>
      </c>
      <c r="E37" s="106" t="s">
        <v>309</v>
      </c>
      <c r="F37">
        <v>0.82499999999999996</v>
      </c>
      <c r="G37">
        <v>7.1099999999999997E-2</v>
      </c>
      <c r="L37" s="133" t="s">
        <v>276</v>
      </c>
      <c r="M37" s="134"/>
      <c r="N37" s="134"/>
      <c r="O37" s="134"/>
      <c r="P37" s="134"/>
      <c r="Q37" s="135"/>
      <c r="S37" s="133" t="s">
        <v>276</v>
      </c>
      <c r="T37" s="134"/>
      <c r="U37" s="134"/>
      <c r="V37" s="134"/>
      <c r="W37" s="134"/>
      <c r="X37" s="135"/>
      <c r="Z37" s="133" t="s">
        <v>276</v>
      </c>
      <c r="AA37" s="134"/>
      <c r="AB37" s="134"/>
      <c r="AC37" s="134"/>
      <c r="AD37" s="134"/>
      <c r="AE37" s="135"/>
      <c r="AG37" s="133" t="s">
        <v>276</v>
      </c>
      <c r="AH37" s="134"/>
      <c r="AI37" s="134"/>
      <c r="AJ37" s="134"/>
      <c r="AK37" s="134"/>
      <c r="AL37" s="135"/>
      <c r="AN37" s="133" t="s">
        <v>276</v>
      </c>
      <c r="AO37" s="134"/>
      <c r="AP37" s="134"/>
      <c r="AQ37" s="134"/>
      <c r="AR37" s="134"/>
      <c r="AS37" s="135"/>
      <c r="AU37" s="133" t="s">
        <v>276</v>
      </c>
      <c r="AV37" s="134"/>
      <c r="AW37" s="134"/>
      <c r="AX37" s="134"/>
      <c r="AY37" s="134"/>
      <c r="AZ37" s="135"/>
    </row>
    <row r="38" spans="1:52" x14ac:dyDescent="0.35">
      <c r="A38" t="s">
        <v>310</v>
      </c>
      <c r="B38">
        <v>0.37219999999999998</v>
      </c>
      <c r="C38">
        <v>6.9999999999999999E-4</v>
      </c>
      <c r="D38">
        <v>0.41799999999999998</v>
      </c>
      <c r="E38">
        <v>1.9199999999999998E-2</v>
      </c>
      <c r="F38">
        <v>0.56820000000000004</v>
      </c>
      <c r="G38">
        <v>0.27879999999999999</v>
      </c>
      <c r="L38" s="151" t="s">
        <v>13</v>
      </c>
      <c r="M38" s="153" t="s">
        <v>235</v>
      </c>
      <c r="N38" s="100" t="s">
        <v>277</v>
      </c>
      <c r="O38" s="100" t="s">
        <v>278</v>
      </c>
      <c r="P38" s="100" t="s">
        <v>279</v>
      </c>
      <c r="Q38" s="101" t="s">
        <v>231</v>
      </c>
      <c r="S38" s="151" t="s">
        <v>13</v>
      </c>
      <c r="T38" s="153" t="s">
        <v>235</v>
      </c>
      <c r="U38" s="100" t="s">
        <v>277</v>
      </c>
      <c r="V38" s="100" t="s">
        <v>278</v>
      </c>
      <c r="W38" s="100" t="s">
        <v>279</v>
      </c>
      <c r="X38" s="101" t="s">
        <v>231</v>
      </c>
      <c r="Z38" s="151" t="s">
        <v>13</v>
      </c>
      <c r="AA38" s="153" t="s">
        <v>235</v>
      </c>
      <c r="AB38" s="100" t="s">
        <v>277</v>
      </c>
      <c r="AC38" s="100" t="s">
        <v>278</v>
      </c>
      <c r="AD38" s="100" t="s">
        <v>279</v>
      </c>
      <c r="AE38" s="101" t="s">
        <v>231</v>
      </c>
      <c r="AG38" s="151" t="s">
        <v>13</v>
      </c>
      <c r="AH38" s="153" t="s">
        <v>235</v>
      </c>
      <c r="AI38" s="100" t="s">
        <v>277</v>
      </c>
      <c r="AJ38" s="100" t="s">
        <v>278</v>
      </c>
      <c r="AK38" s="100" t="s">
        <v>279</v>
      </c>
      <c r="AL38" s="101" t="s">
        <v>231</v>
      </c>
      <c r="AN38" s="151" t="s">
        <v>13</v>
      </c>
      <c r="AO38" s="153" t="s">
        <v>235</v>
      </c>
      <c r="AP38" s="100" t="s">
        <v>277</v>
      </c>
      <c r="AQ38" s="100" t="s">
        <v>278</v>
      </c>
      <c r="AR38" s="100" t="s">
        <v>279</v>
      </c>
      <c r="AS38" s="101" t="s">
        <v>231</v>
      </c>
      <c r="AU38" s="151" t="s">
        <v>13</v>
      </c>
      <c r="AV38" s="153" t="s">
        <v>235</v>
      </c>
      <c r="AW38" s="100" t="s">
        <v>277</v>
      </c>
      <c r="AX38" s="100" t="s">
        <v>278</v>
      </c>
      <c r="AY38" s="100" t="s">
        <v>279</v>
      </c>
      <c r="AZ38" s="101" t="s">
        <v>231</v>
      </c>
    </row>
    <row r="39" spans="1:52" ht="15" thickBot="1" x14ac:dyDescent="0.4">
      <c r="L39" s="152"/>
      <c r="M39" s="154"/>
      <c r="N39" s="56" t="s">
        <v>280</v>
      </c>
      <c r="O39" s="56" t="s">
        <v>281</v>
      </c>
      <c r="P39" s="56" t="s">
        <v>281</v>
      </c>
      <c r="Q39" s="57" t="s">
        <v>282</v>
      </c>
      <c r="S39" s="152"/>
      <c r="T39" s="154"/>
      <c r="U39" s="56" t="s">
        <v>280</v>
      </c>
      <c r="V39" s="56" t="s">
        <v>281</v>
      </c>
      <c r="W39" s="56" t="s">
        <v>281</v>
      </c>
      <c r="X39" s="57" t="s">
        <v>282</v>
      </c>
      <c r="Z39" s="152"/>
      <c r="AA39" s="154"/>
      <c r="AB39" s="56" t="s">
        <v>280</v>
      </c>
      <c r="AC39" s="56" t="s">
        <v>281</v>
      </c>
      <c r="AD39" s="56" t="s">
        <v>281</v>
      </c>
      <c r="AE39" s="57" t="s">
        <v>282</v>
      </c>
      <c r="AG39" s="152"/>
      <c r="AH39" s="154"/>
      <c r="AI39" s="56" t="s">
        <v>280</v>
      </c>
      <c r="AJ39" s="56" t="s">
        <v>281</v>
      </c>
      <c r="AK39" s="56" t="s">
        <v>281</v>
      </c>
      <c r="AL39" s="57" t="s">
        <v>282</v>
      </c>
      <c r="AN39" s="152"/>
      <c r="AO39" s="154"/>
      <c r="AP39" s="56" t="s">
        <v>280</v>
      </c>
      <c r="AQ39" s="56" t="s">
        <v>281</v>
      </c>
      <c r="AR39" s="56" t="s">
        <v>281</v>
      </c>
      <c r="AS39" s="57" t="s">
        <v>282</v>
      </c>
      <c r="AU39" s="152"/>
      <c r="AV39" s="154"/>
      <c r="AW39" s="56" t="s">
        <v>280</v>
      </c>
      <c r="AX39" s="56" t="s">
        <v>281</v>
      </c>
      <c r="AY39" s="56" t="s">
        <v>281</v>
      </c>
      <c r="AZ39" s="57" t="s">
        <v>282</v>
      </c>
    </row>
    <row r="40" spans="1:52" ht="15" thickBot="1" x14ac:dyDescent="0.4">
      <c r="L40" s="58" t="s">
        <v>211</v>
      </c>
      <c r="M40" s="59">
        <v>22</v>
      </c>
      <c r="N40" s="59">
        <v>468.5</v>
      </c>
      <c r="O40" s="59">
        <v>506</v>
      </c>
      <c r="P40" s="59">
        <v>43.874504999999999</v>
      </c>
      <c r="Q40" s="60">
        <v>21.295455</v>
      </c>
      <c r="S40" s="58" t="s">
        <v>211</v>
      </c>
      <c r="T40" s="59">
        <v>22</v>
      </c>
      <c r="U40" s="59">
        <v>504.5</v>
      </c>
      <c r="V40" s="59">
        <v>495</v>
      </c>
      <c r="W40" s="59">
        <v>42.374026999999998</v>
      </c>
      <c r="X40" s="60">
        <v>22.931818</v>
      </c>
      <c r="Z40" s="58" t="s">
        <v>212</v>
      </c>
      <c r="AA40" s="59">
        <v>23</v>
      </c>
      <c r="AB40" s="59">
        <v>564.5</v>
      </c>
      <c r="AC40" s="59">
        <v>529</v>
      </c>
      <c r="AD40" s="59">
        <v>43.832256000000001</v>
      </c>
      <c r="AE40" s="60">
        <v>24.543478</v>
      </c>
      <c r="AG40" s="58" t="s">
        <v>211</v>
      </c>
      <c r="AH40" s="59">
        <v>22</v>
      </c>
      <c r="AI40" s="59">
        <v>643</v>
      </c>
      <c r="AJ40" s="59">
        <v>506</v>
      </c>
      <c r="AK40" s="59">
        <v>43.955975000000002</v>
      </c>
      <c r="AL40" s="60">
        <v>29.227273</v>
      </c>
      <c r="AN40" s="58" t="s">
        <v>211</v>
      </c>
      <c r="AO40" s="59">
        <v>22</v>
      </c>
      <c r="AP40" s="59">
        <v>705</v>
      </c>
      <c r="AQ40" s="59">
        <v>495</v>
      </c>
      <c r="AR40" s="59">
        <v>42.529197000000003</v>
      </c>
      <c r="AS40" s="60">
        <v>32.045454999999997</v>
      </c>
      <c r="AU40" s="58" t="s">
        <v>212</v>
      </c>
      <c r="AV40" s="59">
        <v>23</v>
      </c>
      <c r="AW40" s="59">
        <v>632</v>
      </c>
      <c r="AX40" s="59">
        <v>529</v>
      </c>
      <c r="AY40" s="59">
        <v>43.971961</v>
      </c>
      <c r="AZ40" s="60">
        <v>27.478261</v>
      </c>
    </row>
    <row r="41" spans="1:52" ht="15" thickBot="1" x14ac:dyDescent="0.4">
      <c r="L41" s="58" t="s">
        <v>212</v>
      </c>
      <c r="M41" s="59">
        <v>23</v>
      </c>
      <c r="N41" s="59">
        <v>566.5</v>
      </c>
      <c r="O41" s="59">
        <v>529</v>
      </c>
      <c r="P41" s="59">
        <v>43.874504999999999</v>
      </c>
      <c r="Q41" s="60">
        <v>24.630434999999999</v>
      </c>
      <c r="S41" s="58" t="s">
        <v>213</v>
      </c>
      <c r="T41" s="59">
        <v>22</v>
      </c>
      <c r="U41" s="59">
        <v>485.5</v>
      </c>
      <c r="V41" s="59">
        <v>495</v>
      </c>
      <c r="W41" s="59">
        <v>42.374026999999998</v>
      </c>
      <c r="X41" s="60">
        <v>22.068182</v>
      </c>
      <c r="Z41" s="58" t="s">
        <v>213</v>
      </c>
      <c r="AA41" s="59">
        <v>22</v>
      </c>
      <c r="AB41" s="59">
        <v>470.5</v>
      </c>
      <c r="AC41" s="59">
        <v>506</v>
      </c>
      <c r="AD41" s="59">
        <v>43.832256000000001</v>
      </c>
      <c r="AE41" s="60">
        <v>21.386364</v>
      </c>
      <c r="AG41" s="58" t="s">
        <v>212</v>
      </c>
      <c r="AH41" s="59">
        <v>23</v>
      </c>
      <c r="AI41" s="59">
        <v>392</v>
      </c>
      <c r="AJ41" s="59">
        <v>529</v>
      </c>
      <c r="AK41" s="59">
        <v>43.955975000000002</v>
      </c>
      <c r="AL41" s="60">
        <v>17.043478</v>
      </c>
      <c r="AN41" s="58" t="s">
        <v>213</v>
      </c>
      <c r="AO41" s="59">
        <v>22</v>
      </c>
      <c r="AP41" s="59">
        <v>285</v>
      </c>
      <c r="AQ41" s="59">
        <v>495</v>
      </c>
      <c r="AR41" s="59">
        <v>42.529197000000003</v>
      </c>
      <c r="AS41" s="60">
        <v>12.954545</v>
      </c>
      <c r="AU41" s="58" t="s">
        <v>213</v>
      </c>
      <c r="AV41" s="59">
        <v>22</v>
      </c>
      <c r="AW41" s="59">
        <v>403</v>
      </c>
      <c r="AX41" s="59">
        <v>506</v>
      </c>
      <c r="AY41" s="59">
        <v>43.971961</v>
      </c>
      <c r="AZ41" s="60">
        <v>18.318182</v>
      </c>
    </row>
    <row r="42" spans="1:52" ht="15" thickBot="1" x14ac:dyDescent="0.4">
      <c r="L42" s="148" t="s">
        <v>283</v>
      </c>
      <c r="M42" s="149"/>
      <c r="N42" s="149"/>
      <c r="O42" s="149"/>
      <c r="P42" s="149"/>
      <c r="Q42" s="150"/>
      <c r="S42" s="148" t="s">
        <v>283</v>
      </c>
      <c r="T42" s="149"/>
      <c r="U42" s="149"/>
      <c r="V42" s="149"/>
      <c r="W42" s="149"/>
      <c r="X42" s="150"/>
      <c r="Z42" s="148" t="s">
        <v>283</v>
      </c>
      <c r="AA42" s="149"/>
      <c r="AB42" s="149"/>
      <c r="AC42" s="149"/>
      <c r="AD42" s="149"/>
      <c r="AE42" s="150"/>
      <c r="AG42" s="148" t="s">
        <v>283</v>
      </c>
      <c r="AH42" s="149"/>
      <c r="AI42" s="149"/>
      <c r="AJ42" s="149"/>
      <c r="AK42" s="149"/>
      <c r="AL42" s="150"/>
      <c r="AN42" s="148" t="s">
        <v>283</v>
      </c>
      <c r="AO42" s="149"/>
      <c r="AP42" s="149"/>
      <c r="AQ42" s="149"/>
      <c r="AR42" s="149"/>
      <c r="AS42" s="150"/>
      <c r="AU42" s="148" t="s">
        <v>283</v>
      </c>
      <c r="AV42" s="149"/>
      <c r="AW42" s="149"/>
      <c r="AX42" s="149"/>
      <c r="AY42" s="149"/>
      <c r="AZ42" s="150"/>
    </row>
    <row r="43" spans="1:52" ht="15" thickBot="1" x14ac:dyDescent="0.4">
      <c r="L43" s="123" t="s">
        <v>284</v>
      </c>
      <c r="M43" s="125"/>
      <c r="N43" s="48"/>
      <c r="O43" s="48"/>
      <c r="P43" s="48"/>
      <c r="Q43" s="48"/>
      <c r="S43" s="123" t="s">
        <v>284</v>
      </c>
      <c r="T43" s="125"/>
      <c r="U43" s="48"/>
      <c r="V43" s="48"/>
      <c r="W43" s="48"/>
      <c r="X43" s="48"/>
      <c r="Z43" s="123" t="s">
        <v>284</v>
      </c>
      <c r="AA43" s="125"/>
      <c r="AB43" s="48"/>
      <c r="AC43" s="48"/>
      <c r="AD43" s="48"/>
      <c r="AE43" s="48"/>
      <c r="AG43" s="123" t="s">
        <v>284</v>
      </c>
      <c r="AH43" s="125"/>
      <c r="AI43" s="48"/>
      <c r="AJ43" s="48"/>
      <c r="AK43" s="48"/>
      <c r="AL43" s="48"/>
      <c r="AN43" s="123" t="s">
        <v>284</v>
      </c>
      <c r="AO43" s="125"/>
      <c r="AP43" s="48"/>
      <c r="AQ43" s="48"/>
      <c r="AR43" s="48"/>
      <c r="AS43" s="48"/>
      <c r="AU43" s="123" t="s">
        <v>284</v>
      </c>
      <c r="AV43" s="125"/>
      <c r="AW43" s="48"/>
      <c r="AX43" s="48"/>
      <c r="AY43" s="48"/>
      <c r="AZ43" s="48"/>
    </row>
    <row r="44" spans="1:52" ht="15" thickBot="1" x14ac:dyDescent="0.4">
      <c r="L44" s="58" t="s">
        <v>285</v>
      </c>
      <c r="M44" s="60">
        <v>468.5</v>
      </c>
      <c r="N44" s="48"/>
      <c r="O44" s="48"/>
      <c r="P44" s="48"/>
      <c r="Q44" s="48"/>
      <c r="S44" s="58" t="s">
        <v>285</v>
      </c>
      <c r="T44" s="60">
        <v>504.5</v>
      </c>
      <c r="U44" s="48"/>
      <c r="V44" s="48"/>
      <c r="W44" s="48"/>
      <c r="X44" s="48"/>
      <c r="Z44" s="58" t="s">
        <v>285</v>
      </c>
      <c r="AA44" s="60">
        <v>470.5</v>
      </c>
      <c r="AB44" s="48"/>
      <c r="AC44" s="48"/>
      <c r="AD44" s="48"/>
      <c r="AE44" s="48"/>
      <c r="AG44" s="58" t="s">
        <v>285</v>
      </c>
      <c r="AH44" s="60">
        <v>643</v>
      </c>
      <c r="AI44" s="48"/>
      <c r="AJ44" s="48"/>
      <c r="AK44" s="48"/>
      <c r="AL44" s="48"/>
      <c r="AN44" s="58" t="s">
        <v>285</v>
      </c>
      <c r="AO44" s="60">
        <v>705</v>
      </c>
      <c r="AP44" s="48"/>
      <c r="AQ44" s="48"/>
      <c r="AR44" s="48"/>
      <c r="AS44" s="48"/>
      <c r="AU44" s="58" t="s">
        <v>285</v>
      </c>
      <c r="AV44" s="60">
        <v>403</v>
      </c>
      <c r="AW44" s="48"/>
      <c r="AX44" s="48"/>
      <c r="AY44" s="48"/>
      <c r="AZ44" s="48"/>
    </row>
    <row r="45" spans="1:52" ht="15" thickBot="1" x14ac:dyDescent="0.4">
      <c r="L45" s="58"/>
      <c r="M45" s="60"/>
      <c r="N45" s="48"/>
      <c r="O45" s="48"/>
      <c r="P45" s="48"/>
      <c r="Q45" s="48"/>
      <c r="S45" s="58"/>
      <c r="T45" s="60"/>
      <c r="U45" s="48"/>
      <c r="V45" s="48"/>
      <c r="W45" s="48"/>
      <c r="X45" s="48"/>
      <c r="Z45" s="58"/>
      <c r="AA45" s="60"/>
      <c r="AB45" s="48"/>
      <c r="AC45" s="48"/>
      <c r="AD45" s="48"/>
      <c r="AE45" s="48"/>
      <c r="AG45" s="58"/>
      <c r="AH45" s="60"/>
      <c r="AI45" s="48"/>
      <c r="AJ45" s="48"/>
      <c r="AK45" s="48"/>
      <c r="AL45" s="48"/>
      <c r="AN45" s="58"/>
      <c r="AO45" s="60"/>
      <c r="AP45" s="48"/>
      <c r="AQ45" s="48"/>
      <c r="AR45" s="48"/>
      <c r="AS45" s="48"/>
      <c r="AU45" s="58"/>
      <c r="AV45" s="60"/>
      <c r="AW45" s="48"/>
      <c r="AX45" s="48"/>
      <c r="AY45" s="48"/>
      <c r="AZ45" s="48"/>
    </row>
    <row r="46" spans="1:52" ht="15" thickBot="1" x14ac:dyDescent="0.4">
      <c r="L46" s="58" t="s">
        <v>286</v>
      </c>
      <c r="M46" s="60"/>
      <c r="N46" s="48"/>
      <c r="O46" s="48"/>
      <c r="P46" s="48"/>
      <c r="Q46" s="48"/>
      <c r="S46" s="58" t="s">
        <v>286</v>
      </c>
      <c r="T46" s="60"/>
      <c r="U46" s="48"/>
      <c r="V46" s="48"/>
      <c r="W46" s="48"/>
      <c r="X46" s="48"/>
      <c r="Z46" s="58" t="s">
        <v>286</v>
      </c>
      <c r="AA46" s="60"/>
      <c r="AB46" s="48"/>
      <c r="AC46" s="48"/>
      <c r="AD46" s="48"/>
      <c r="AE46" s="48"/>
      <c r="AG46" s="58" t="s">
        <v>286</v>
      </c>
      <c r="AH46" s="60"/>
      <c r="AI46" s="48"/>
      <c r="AJ46" s="48"/>
      <c r="AK46" s="48"/>
      <c r="AL46" s="48"/>
      <c r="AN46" s="58" t="s">
        <v>286</v>
      </c>
      <c r="AO46" s="60"/>
      <c r="AP46" s="48"/>
      <c r="AQ46" s="48"/>
      <c r="AR46" s="48"/>
      <c r="AS46" s="48"/>
      <c r="AU46" s="58" t="s">
        <v>286</v>
      </c>
      <c r="AV46" s="60"/>
      <c r="AW46" s="48"/>
      <c r="AX46" s="48"/>
      <c r="AY46" s="48"/>
      <c r="AZ46" s="48"/>
    </row>
    <row r="47" spans="1:52" ht="15" thickBot="1" x14ac:dyDescent="0.4">
      <c r="L47" s="58" t="s">
        <v>287</v>
      </c>
      <c r="M47" s="60">
        <v>-0.84330000000000005</v>
      </c>
      <c r="N47" s="48"/>
      <c r="O47" s="48"/>
      <c r="P47" s="48"/>
      <c r="Q47" s="48"/>
      <c r="S47" s="58" t="s">
        <v>287</v>
      </c>
      <c r="T47" s="60">
        <v>0.21240000000000001</v>
      </c>
      <c r="U47" s="48"/>
      <c r="V47" s="48"/>
      <c r="W47" s="48"/>
      <c r="X47" s="48"/>
      <c r="Z47" s="58" t="s">
        <v>287</v>
      </c>
      <c r="AA47" s="60">
        <v>-0.79849999999999999</v>
      </c>
      <c r="AB47" s="48"/>
      <c r="AC47" s="48"/>
      <c r="AD47" s="48"/>
      <c r="AE47" s="48"/>
      <c r="AG47" s="58" t="s">
        <v>287</v>
      </c>
      <c r="AH47" s="60">
        <v>3.1053999999999999</v>
      </c>
      <c r="AI47" s="48"/>
      <c r="AJ47" s="48"/>
      <c r="AK47" s="48"/>
      <c r="AL47" s="48"/>
      <c r="AN47" s="58" t="s">
        <v>287</v>
      </c>
      <c r="AO47" s="60">
        <v>4.9260000000000002</v>
      </c>
      <c r="AP47" s="48"/>
      <c r="AQ47" s="48"/>
      <c r="AR47" s="48"/>
      <c r="AS47" s="48"/>
      <c r="AU47" s="58" t="s">
        <v>287</v>
      </c>
      <c r="AV47" s="60">
        <v>-2.331</v>
      </c>
      <c r="AW47" s="48"/>
      <c r="AX47" s="48"/>
      <c r="AY47" s="48"/>
      <c r="AZ47" s="48"/>
    </row>
    <row r="48" spans="1:52" ht="15" thickBot="1" x14ac:dyDescent="0.4">
      <c r="L48" s="58" t="s">
        <v>288</v>
      </c>
      <c r="M48" s="60">
        <v>0.19950000000000001</v>
      </c>
      <c r="N48" s="48"/>
      <c r="O48" s="48"/>
      <c r="P48" s="48"/>
      <c r="Q48" s="48"/>
      <c r="S48" s="58" t="s">
        <v>289</v>
      </c>
      <c r="T48" s="60">
        <v>0.41589999999999999</v>
      </c>
      <c r="U48" s="48"/>
      <c r="V48" s="48"/>
      <c r="W48" s="48"/>
      <c r="X48" s="48"/>
      <c r="Z48" s="58" t="s">
        <v>288</v>
      </c>
      <c r="AA48" s="60">
        <v>0.21229999999999999</v>
      </c>
      <c r="AB48" s="48"/>
      <c r="AC48" s="48"/>
      <c r="AD48" s="48"/>
      <c r="AE48" s="48"/>
      <c r="AG48" s="58" t="s">
        <v>289</v>
      </c>
      <c r="AH48" s="60">
        <v>1E-3</v>
      </c>
      <c r="AI48" s="48"/>
      <c r="AJ48" s="48"/>
      <c r="AK48" s="48"/>
      <c r="AL48" s="48"/>
      <c r="AN48" s="58" t="s">
        <v>289</v>
      </c>
      <c r="AO48" s="60" t="s">
        <v>238</v>
      </c>
      <c r="AP48" s="48"/>
      <c r="AQ48" s="48"/>
      <c r="AR48" s="48"/>
      <c r="AS48" s="48"/>
      <c r="AU48" s="58" t="s">
        <v>288</v>
      </c>
      <c r="AV48" s="60">
        <v>9.9000000000000008E-3</v>
      </c>
      <c r="AW48" s="48"/>
      <c r="AX48" s="48"/>
      <c r="AY48" s="48"/>
      <c r="AZ48" s="48"/>
    </row>
    <row r="49" spans="12:52" ht="15" thickBot="1" x14ac:dyDescent="0.4">
      <c r="L49" s="58" t="s">
        <v>290</v>
      </c>
      <c r="M49" s="60">
        <v>0.39910000000000001</v>
      </c>
      <c r="N49" s="48"/>
      <c r="O49" s="48"/>
      <c r="P49" s="48"/>
      <c r="Q49" s="48"/>
      <c r="S49" s="58" t="s">
        <v>290</v>
      </c>
      <c r="T49" s="60">
        <v>0.83179999999999998</v>
      </c>
      <c r="U49" s="48"/>
      <c r="V49" s="48"/>
      <c r="W49" s="48"/>
      <c r="X49" s="48"/>
      <c r="Z49" s="58" t="s">
        <v>290</v>
      </c>
      <c r="AA49" s="60">
        <v>0.42459999999999998</v>
      </c>
      <c r="AB49" s="48"/>
      <c r="AC49" s="48"/>
      <c r="AD49" s="48"/>
      <c r="AE49" s="48"/>
      <c r="AG49" s="58" t="s">
        <v>290</v>
      </c>
      <c r="AH49" s="60">
        <v>1.9E-3</v>
      </c>
      <c r="AI49" s="48"/>
      <c r="AJ49" s="48"/>
      <c r="AK49" s="48"/>
      <c r="AL49" s="48"/>
      <c r="AN49" s="58" t="s">
        <v>290</v>
      </c>
      <c r="AO49" s="60" t="s">
        <v>238</v>
      </c>
      <c r="AP49" s="48"/>
      <c r="AQ49" s="48"/>
      <c r="AR49" s="48"/>
      <c r="AS49" s="48"/>
      <c r="AU49" s="58" t="s">
        <v>290</v>
      </c>
      <c r="AV49" s="60">
        <v>1.9800000000000002E-2</v>
      </c>
      <c r="AW49" s="48"/>
      <c r="AX49" s="48"/>
      <c r="AY49" s="48"/>
      <c r="AZ49" s="48"/>
    </row>
    <row r="50" spans="12:52" ht="15" thickBot="1" x14ac:dyDescent="0.4">
      <c r="L50" s="58"/>
      <c r="M50" s="60"/>
      <c r="N50" s="48"/>
      <c r="O50" s="48"/>
      <c r="P50" s="48"/>
      <c r="Q50" s="48"/>
      <c r="S50" s="58"/>
      <c r="T50" s="60"/>
      <c r="U50" s="48"/>
      <c r="V50" s="48"/>
      <c r="W50" s="48"/>
      <c r="X50" s="48"/>
      <c r="Z50" s="58"/>
      <c r="AA50" s="60"/>
      <c r="AB50" s="48"/>
      <c r="AC50" s="48"/>
      <c r="AD50" s="48"/>
      <c r="AE50" s="48"/>
      <c r="AG50" s="58"/>
      <c r="AH50" s="60"/>
      <c r="AI50" s="48"/>
      <c r="AJ50" s="48"/>
      <c r="AK50" s="48"/>
      <c r="AL50" s="48"/>
      <c r="AN50" s="58"/>
      <c r="AO50" s="60"/>
      <c r="AP50" s="48"/>
      <c r="AQ50" s="48"/>
      <c r="AR50" s="48"/>
      <c r="AS50" s="48"/>
      <c r="AU50" s="58"/>
      <c r="AV50" s="60"/>
      <c r="AW50" s="48"/>
      <c r="AX50" s="48"/>
      <c r="AY50" s="48"/>
      <c r="AZ50" s="48"/>
    </row>
    <row r="51" spans="12:52" ht="15" thickBot="1" x14ac:dyDescent="0.4">
      <c r="L51" s="58" t="s">
        <v>291</v>
      </c>
      <c r="M51" s="60"/>
      <c r="N51" s="48"/>
      <c r="O51" s="48"/>
      <c r="P51" s="48"/>
      <c r="Q51" s="48"/>
      <c r="S51" s="58" t="s">
        <v>291</v>
      </c>
      <c r="T51" s="60"/>
      <c r="U51" s="48"/>
      <c r="V51" s="48"/>
      <c r="W51" s="48"/>
      <c r="X51" s="48"/>
      <c r="Z51" s="58" t="s">
        <v>291</v>
      </c>
      <c r="AA51" s="60"/>
      <c r="AB51" s="48"/>
      <c r="AC51" s="48"/>
      <c r="AD51" s="48"/>
      <c r="AE51" s="48"/>
      <c r="AG51" s="58" t="s">
        <v>291</v>
      </c>
      <c r="AH51" s="60"/>
      <c r="AI51" s="48"/>
      <c r="AJ51" s="48"/>
      <c r="AK51" s="48"/>
      <c r="AL51" s="48"/>
      <c r="AN51" s="58" t="s">
        <v>291</v>
      </c>
      <c r="AO51" s="60"/>
      <c r="AP51" s="48"/>
      <c r="AQ51" s="48"/>
      <c r="AR51" s="48"/>
      <c r="AS51" s="48"/>
      <c r="AU51" s="58" t="s">
        <v>291</v>
      </c>
      <c r="AV51" s="60"/>
      <c r="AW51" s="48"/>
      <c r="AX51" s="48"/>
      <c r="AY51" s="48"/>
      <c r="AZ51" s="48"/>
    </row>
    <row r="52" spans="12:52" ht="15" thickBot="1" x14ac:dyDescent="0.4">
      <c r="L52" s="58" t="s">
        <v>288</v>
      </c>
      <c r="M52" s="60">
        <v>0.20180000000000001</v>
      </c>
      <c r="N52" s="48"/>
      <c r="O52" s="48"/>
      <c r="P52" s="48"/>
      <c r="Q52" s="48"/>
      <c r="S52" s="58" t="s">
        <v>289</v>
      </c>
      <c r="T52" s="60">
        <v>0.41639999999999999</v>
      </c>
      <c r="U52" s="48"/>
      <c r="V52" s="48"/>
      <c r="W52" s="48"/>
      <c r="X52" s="48"/>
      <c r="Z52" s="58" t="s">
        <v>288</v>
      </c>
      <c r="AA52" s="60">
        <v>0.21440000000000001</v>
      </c>
      <c r="AB52" s="48"/>
      <c r="AC52" s="48"/>
      <c r="AD52" s="48"/>
      <c r="AE52" s="48"/>
      <c r="AG52" s="58" t="s">
        <v>289</v>
      </c>
      <c r="AH52" s="60">
        <v>1.6999999999999999E-3</v>
      </c>
      <c r="AI52" s="48"/>
      <c r="AJ52" s="48"/>
      <c r="AK52" s="48"/>
      <c r="AL52" s="48"/>
      <c r="AN52" s="58" t="s">
        <v>289</v>
      </c>
      <c r="AO52" s="60" t="s">
        <v>238</v>
      </c>
      <c r="AP52" s="48"/>
      <c r="AQ52" s="48"/>
      <c r="AR52" s="48"/>
      <c r="AS52" s="48"/>
      <c r="AU52" s="58" t="s">
        <v>288</v>
      </c>
      <c r="AV52" s="60">
        <v>1.2200000000000001E-2</v>
      </c>
      <c r="AW52" s="48"/>
      <c r="AX52" s="48"/>
      <c r="AY52" s="48"/>
      <c r="AZ52" s="48"/>
    </row>
    <row r="53" spans="12:52" ht="15" thickBot="1" x14ac:dyDescent="0.4">
      <c r="L53" s="58" t="s">
        <v>290</v>
      </c>
      <c r="M53" s="60">
        <v>0.40360000000000001</v>
      </c>
      <c r="N53" s="48"/>
      <c r="O53" s="48"/>
      <c r="P53" s="48"/>
      <c r="Q53" s="48"/>
      <c r="S53" s="58" t="s">
        <v>290</v>
      </c>
      <c r="T53" s="60">
        <v>0.83279999999999998</v>
      </c>
      <c r="U53" s="48"/>
      <c r="V53" s="48"/>
      <c r="W53" s="48"/>
      <c r="X53" s="48"/>
      <c r="Z53" s="58" t="s">
        <v>290</v>
      </c>
      <c r="AA53" s="60">
        <v>0.4289</v>
      </c>
      <c r="AB53" s="48"/>
      <c r="AC53" s="48"/>
      <c r="AD53" s="48"/>
      <c r="AE53" s="48"/>
      <c r="AG53" s="58" t="s">
        <v>290</v>
      </c>
      <c r="AH53" s="60">
        <v>3.3E-3</v>
      </c>
      <c r="AI53" s="48"/>
      <c r="AJ53" s="48"/>
      <c r="AK53" s="48"/>
      <c r="AL53" s="48"/>
      <c r="AN53" s="58" t="s">
        <v>290</v>
      </c>
      <c r="AO53" s="60" t="s">
        <v>238</v>
      </c>
      <c r="AP53" s="48"/>
      <c r="AQ53" s="48"/>
      <c r="AR53" s="48"/>
      <c r="AS53" s="48"/>
      <c r="AU53" s="58" t="s">
        <v>290</v>
      </c>
      <c r="AV53" s="60">
        <v>2.4400000000000002E-2</v>
      </c>
      <c r="AW53" s="48"/>
      <c r="AX53" s="48"/>
      <c r="AY53" s="48"/>
      <c r="AZ53" s="48"/>
    </row>
    <row r="54" spans="12:52" x14ac:dyDescent="0.35">
      <c r="L54" s="157" t="s">
        <v>292</v>
      </c>
      <c r="M54" s="158"/>
      <c r="N54" s="48"/>
      <c r="O54" s="48"/>
      <c r="P54" s="48"/>
      <c r="Q54" s="48"/>
      <c r="S54" s="157" t="s">
        <v>292</v>
      </c>
      <c r="T54" s="158"/>
      <c r="U54" s="48"/>
      <c r="V54" s="48"/>
      <c r="W54" s="48"/>
      <c r="X54" s="48"/>
      <c r="Z54" s="157" t="s">
        <v>292</v>
      </c>
      <c r="AA54" s="158"/>
      <c r="AB54" s="48"/>
      <c r="AC54" s="48"/>
      <c r="AD54" s="48"/>
      <c r="AE54" s="48"/>
      <c r="AG54" s="157" t="s">
        <v>292</v>
      </c>
      <c r="AH54" s="158"/>
      <c r="AI54" s="48"/>
      <c r="AJ54" s="48"/>
      <c r="AK54" s="48"/>
      <c r="AL54" s="48"/>
      <c r="AN54" s="157" t="s">
        <v>292</v>
      </c>
      <c r="AO54" s="158"/>
      <c r="AP54" s="48"/>
      <c r="AQ54" s="48"/>
      <c r="AR54" s="48"/>
      <c r="AS54" s="48"/>
      <c r="AU54" s="157" t="s">
        <v>292</v>
      </c>
      <c r="AV54" s="158"/>
      <c r="AW54" s="48"/>
      <c r="AX54" s="48"/>
      <c r="AY54" s="48"/>
      <c r="AZ54" s="48"/>
    </row>
    <row r="55" spans="12:52" ht="15" thickBot="1" x14ac:dyDescent="0.4">
      <c r="L55" s="159" t="s">
        <v>293</v>
      </c>
      <c r="M55" s="160"/>
      <c r="N55" s="48"/>
      <c r="O55" s="48"/>
      <c r="P55" s="48"/>
      <c r="Q55" s="48"/>
      <c r="S55" s="159" t="s">
        <v>293</v>
      </c>
      <c r="T55" s="160"/>
      <c r="U55" s="48"/>
      <c r="V55" s="48"/>
      <c r="W55" s="48"/>
      <c r="X55" s="48"/>
      <c r="Z55" s="159" t="s">
        <v>293</v>
      </c>
      <c r="AA55" s="160"/>
      <c r="AB55" s="48"/>
      <c r="AC55" s="48"/>
      <c r="AD55" s="48"/>
      <c r="AE55" s="48"/>
      <c r="AG55" s="159" t="s">
        <v>293</v>
      </c>
      <c r="AH55" s="160"/>
      <c r="AI55" s="48"/>
      <c r="AJ55" s="48"/>
      <c r="AK55" s="48"/>
      <c r="AL55" s="48"/>
      <c r="AN55" s="159" t="s">
        <v>293</v>
      </c>
      <c r="AO55" s="160"/>
      <c r="AP55" s="48"/>
      <c r="AQ55" s="48"/>
      <c r="AR55" s="48"/>
      <c r="AS55" s="48"/>
      <c r="AU55" s="159" t="s">
        <v>293</v>
      </c>
      <c r="AV55" s="160"/>
      <c r="AW55" s="48"/>
      <c r="AX55" s="48"/>
      <c r="AY55" s="48"/>
      <c r="AZ55" s="48"/>
    </row>
    <row r="56" spans="12:52" ht="15" thickBot="1" x14ac:dyDescent="0.4">
      <c r="L56" s="163" t="s">
        <v>294</v>
      </c>
      <c r="M56" s="164"/>
      <c r="N56" s="48"/>
      <c r="O56" s="48"/>
      <c r="P56" s="48"/>
      <c r="Q56" s="48"/>
      <c r="S56" s="163" t="s">
        <v>294</v>
      </c>
      <c r="T56" s="164"/>
      <c r="U56" s="48"/>
      <c r="V56" s="48"/>
      <c r="W56" s="48"/>
      <c r="X56" s="48"/>
      <c r="Z56" s="163" t="s">
        <v>294</v>
      </c>
      <c r="AA56" s="164"/>
      <c r="AB56" s="48"/>
      <c r="AC56" s="48"/>
      <c r="AD56" s="48"/>
      <c r="AE56" s="48"/>
      <c r="AG56" s="163" t="s">
        <v>294</v>
      </c>
      <c r="AH56" s="164"/>
      <c r="AI56" s="48"/>
      <c r="AJ56" s="48"/>
      <c r="AK56" s="48"/>
      <c r="AL56" s="48"/>
      <c r="AN56" s="163" t="s">
        <v>294</v>
      </c>
      <c r="AO56" s="164"/>
      <c r="AP56" s="48"/>
      <c r="AQ56" s="48"/>
      <c r="AR56" s="48"/>
      <c r="AS56" s="48"/>
      <c r="AU56" s="163" t="s">
        <v>294</v>
      </c>
      <c r="AV56" s="164"/>
      <c r="AW56" s="48"/>
      <c r="AX56" s="48"/>
      <c r="AY56" s="48"/>
      <c r="AZ56" s="48"/>
    </row>
    <row r="57" spans="12:52" ht="15" thickBot="1" x14ac:dyDescent="0.4">
      <c r="L57" s="58" t="s">
        <v>295</v>
      </c>
      <c r="M57" s="60">
        <v>0.73050000000000004</v>
      </c>
      <c r="N57" s="48"/>
      <c r="O57" s="48"/>
      <c r="P57" s="48"/>
      <c r="Q57" s="48"/>
      <c r="S57" s="58" t="s">
        <v>295</v>
      </c>
      <c r="T57" s="60">
        <v>5.0299999999999997E-2</v>
      </c>
      <c r="U57" s="48"/>
      <c r="V57" s="48"/>
      <c r="W57" s="48"/>
      <c r="X57" s="48"/>
      <c r="Z57" s="58" t="s">
        <v>295</v>
      </c>
      <c r="AA57" s="60">
        <v>0.65590000000000004</v>
      </c>
      <c r="AB57" s="48"/>
      <c r="AC57" s="48"/>
      <c r="AD57" s="48"/>
      <c r="AE57" s="48"/>
      <c r="AG57" s="58" t="s">
        <v>295</v>
      </c>
      <c r="AH57" s="60">
        <v>9.7141999999999999</v>
      </c>
      <c r="AI57" s="48"/>
      <c r="AJ57" s="48"/>
      <c r="AK57" s="48"/>
      <c r="AL57" s="48"/>
      <c r="AN57" s="58" t="s">
        <v>295</v>
      </c>
      <c r="AO57" s="60">
        <v>24.381699999999999</v>
      </c>
      <c r="AP57" s="48"/>
      <c r="AQ57" s="48"/>
      <c r="AR57" s="48"/>
      <c r="AS57" s="48"/>
      <c r="AU57" s="58" t="s">
        <v>295</v>
      </c>
      <c r="AV57" s="60">
        <v>5.4867999999999997</v>
      </c>
      <c r="AW57" s="48"/>
      <c r="AX57" s="48"/>
      <c r="AY57" s="48"/>
      <c r="AZ57" s="48"/>
    </row>
    <row r="58" spans="12:52" ht="15" thickBot="1" x14ac:dyDescent="0.4">
      <c r="L58" s="58" t="s">
        <v>225</v>
      </c>
      <c r="M58" s="60">
        <v>1</v>
      </c>
      <c r="N58" s="48"/>
      <c r="O58" s="48"/>
      <c r="P58" s="48"/>
      <c r="Q58" s="48"/>
      <c r="S58" s="58" t="s">
        <v>225</v>
      </c>
      <c r="T58" s="60">
        <v>1</v>
      </c>
      <c r="U58" s="48"/>
      <c r="V58" s="48"/>
      <c r="W58" s="48"/>
      <c r="X58" s="48"/>
      <c r="Z58" s="58" t="s">
        <v>225</v>
      </c>
      <c r="AA58" s="60">
        <v>1</v>
      </c>
      <c r="AB58" s="48"/>
      <c r="AC58" s="48"/>
      <c r="AD58" s="48"/>
      <c r="AE58" s="48"/>
      <c r="AG58" s="58" t="s">
        <v>225</v>
      </c>
      <c r="AH58" s="60">
        <v>1</v>
      </c>
      <c r="AI58" s="48"/>
      <c r="AJ58" s="48"/>
      <c r="AK58" s="48"/>
      <c r="AL58" s="48"/>
      <c r="AN58" s="58" t="s">
        <v>225</v>
      </c>
      <c r="AO58" s="60">
        <v>1</v>
      </c>
      <c r="AP58" s="48"/>
      <c r="AQ58" s="48"/>
      <c r="AR58" s="48"/>
      <c r="AS58" s="48"/>
      <c r="AU58" s="58" t="s">
        <v>225</v>
      </c>
      <c r="AV58" s="60">
        <v>1</v>
      </c>
      <c r="AW58" s="48"/>
      <c r="AX58" s="48"/>
      <c r="AY58" s="48"/>
      <c r="AZ58" s="48"/>
    </row>
    <row r="59" spans="12:52" ht="15" thickBot="1" x14ac:dyDescent="0.4">
      <c r="L59" s="62" t="s">
        <v>296</v>
      </c>
      <c r="M59" s="105">
        <v>0.39269999999999999</v>
      </c>
      <c r="N59" s="48"/>
      <c r="O59" s="48"/>
      <c r="P59" s="48"/>
      <c r="Q59" s="48"/>
      <c r="S59" s="62" t="s">
        <v>296</v>
      </c>
      <c r="T59" s="105">
        <v>0.8226</v>
      </c>
      <c r="U59" s="48"/>
      <c r="V59" s="48"/>
      <c r="W59" s="48"/>
      <c r="X59" s="48"/>
      <c r="Z59" s="62" t="s">
        <v>296</v>
      </c>
      <c r="AA59" s="105">
        <v>0.41799999999999998</v>
      </c>
      <c r="AB59" s="48"/>
      <c r="AC59" s="48"/>
      <c r="AD59" s="48"/>
      <c r="AE59" s="48"/>
      <c r="AG59" s="62" t="s">
        <v>296</v>
      </c>
      <c r="AH59" s="105">
        <v>1.8E-3</v>
      </c>
      <c r="AI59" s="48"/>
      <c r="AJ59" s="48"/>
      <c r="AK59" s="48"/>
      <c r="AL59" s="48"/>
      <c r="AN59" s="62" t="s">
        <v>296</v>
      </c>
      <c r="AO59" s="105" t="s">
        <v>238</v>
      </c>
      <c r="AP59" s="48"/>
      <c r="AQ59" s="48"/>
      <c r="AR59" s="48"/>
      <c r="AS59" s="48"/>
      <c r="AU59" s="62" t="s">
        <v>296</v>
      </c>
      <c r="AV59" s="105">
        <v>1.9199999999999998E-2</v>
      </c>
      <c r="AW59" s="48"/>
      <c r="AX59" s="48"/>
      <c r="AY59" s="48"/>
      <c r="AZ59" s="48"/>
    </row>
    <row r="60" spans="12:52" ht="26.4" customHeight="1" x14ac:dyDescent="0.35">
      <c r="L60" s="162" t="s">
        <v>298</v>
      </c>
      <c r="M60" s="162"/>
      <c r="N60" s="162"/>
      <c r="O60" s="162"/>
      <c r="P60" s="162"/>
      <c r="Q60" s="162"/>
      <c r="S60" s="162" t="s">
        <v>299</v>
      </c>
      <c r="T60" s="162"/>
      <c r="U60" s="162"/>
      <c r="V60" s="162"/>
      <c r="W60" s="162"/>
      <c r="X60" s="162"/>
      <c r="Z60" s="162" t="s">
        <v>300</v>
      </c>
      <c r="AA60" s="162"/>
      <c r="AB60" s="162"/>
      <c r="AC60" s="162"/>
      <c r="AD60" s="162"/>
      <c r="AE60" s="162"/>
      <c r="AG60" s="162" t="s">
        <v>301</v>
      </c>
      <c r="AH60" s="162"/>
      <c r="AI60" s="162"/>
      <c r="AJ60" s="162"/>
      <c r="AK60" s="162"/>
      <c r="AL60" s="162"/>
      <c r="AN60" s="162" t="s">
        <v>302</v>
      </c>
      <c r="AO60" s="162"/>
      <c r="AP60" s="162"/>
      <c r="AQ60" s="162"/>
      <c r="AR60" s="162"/>
      <c r="AS60" s="162"/>
      <c r="AU60" s="162" t="s">
        <v>303</v>
      </c>
      <c r="AV60" s="162"/>
      <c r="AW60" s="162"/>
      <c r="AX60" s="162"/>
      <c r="AY60" s="162"/>
      <c r="AZ60" s="162"/>
    </row>
    <row r="61" spans="12:52" x14ac:dyDescent="0.35">
      <c r="L61" s="48"/>
      <c r="M61" s="48"/>
      <c r="N61" s="48"/>
      <c r="O61" s="48"/>
      <c r="P61" s="48"/>
      <c r="Q61" s="48"/>
    </row>
    <row r="63" spans="12:52" ht="15.65" customHeight="1" x14ac:dyDescent="0.35">
      <c r="L63" s="128" t="s">
        <v>271</v>
      </c>
      <c r="M63" s="128"/>
      <c r="N63" s="128"/>
      <c r="O63" s="128"/>
      <c r="P63" s="128"/>
      <c r="Q63" s="128"/>
      <c r="S63" s="128" t="s">
        <v>271</v>
      </c>
      <c r="T63" s="128"/>
      <c r="U63" s="128"/>
      <c r="V63" s="128"/>
      <c r="W63" s="128"/>
      <c r="X63" s="128"/>
      <c r="Z63" s="128" t="s">
        <v>271</v>
      </c>
      <c r="AA63" s="128"/>
      <c r="AB63" s="128"/>
      <c r="AC63" s="128"/>
      <c r="AD63" s="128"/>
      <c r="AE63" s="128"/>
      <c r="AG63" s="128" t="s">
        <v>271</v>
      </c>
      <c r="AH63" s="128"/>
      <c r="AI63" s="128"/>
      <c r="AJ63" s="128"/>
      <c r="AK63" s="128"/>
      <c r="AL63" s="128"/>
      <c r="AN63" s="128" t="s">
        <v>271</v>
      </c>
      <c r="AO63" s="128"/>
      <c r="AP63" s="128"/>
      <c r="AQ63" s="128"/>
      <c r="AR63" s="128"/>
      <c r="AS63" s="128"/>
      <c r="AU63" s="128" t="s">
        <v>271</v>
      </c>
      <c r="AV63" s="128"/>
      <c r="AW63" s="128"/>
      <c r="AX63" s="128"/>
      <c r="AY63" s="128"/>
      <c r="AZ63" s="128"/>
    </row>
    <row r="64" spans="12:52" x14ac:dyDescent="0.35">
      <c r="L64" s="129" t="s">
        <v>272</v>
      </c>
      <c r="M64" s="129"/>
      <c r="N64" s="129"/>
      <c r="O64" s="129"/>
      <c r="P64" s="129"/>
      <c r="Q64" s="129"/>
      <c r="S64" s="129" t="s">
        <v>272</v>
      </c>
      <c r="T64" s="129"/>
      <c r="U64" s="129"/>
      <c r="V64" s="129"/>
      <c r="W64" s="129"/>
      <c r="X64" s="129"/>
      <c r="Z64" s="129" t="s">
        <v>272</v>
      </c>
      <c r="AA64" s="129"/>
      <c r="AB64" s="129"/>
      <c r="AC64" s="129"/>
      <c r="AD64" s="129"/>
      <c r="AE64" s="129"/>
      <c r="AG64" s="129" t="s">
        <v>272</v>
      </c>
      <c r="AH64" s="129"/>
      <c r="AI64" s="129"/>
      <c r="AJ64" s="129"/>
      <c r="AK64" s="129"/>
      <c r="AL64" s="129"/>
      <c r="AN64" s="129" t="s">
        <v>272</v>
      </c>
      <c r="AO64" s="129"/>
      <c r="AP64" s="129"/>
      <c r="AQ64" s="129"/>
      <c r="AR64" s="129"/>
      <c r="AS64" s="129"/>
      <c r="AU64" s="129" t="s">
        <v>272</v>
      </c>
      <c r="AV64" s="129"/>
      <c r="AW64" s="129"/>
      <c r="AX64" s="129"/>
      <c r="AY64" s="129"/>
      <c r="AZ64" s="129"/>
    </row>
    <row r="65" spans="12:52" ht="15" thickBot="1" x14ac:dyDescent="0.4">
      <c r="L65" s="136" t="s">
        <v>222</v>
      </c>
      <c r="M65" s="136"/>
      <c r="N65" s="136"/>
      <c r="O65" s="136"/>
      <c r="P65" s="136"/>
      <c r="Q65" s="136"/>
      <c r="S65" s="136" t="s">
        <v>222</v>
      </c>
      <c r="T65" s="136"/>
      <c r="U65" s="136"/>
      <c r="V65" s="136"/>
      <c r="W65" s="136"/>
      <c r="X65" s="136"/>
      <c r="Z65" s="136" t="s">
        <v>222</v>
      </c>
      <c r="AA65" s="136"/>
      <c r="AB65" s="136"/>
      <c r="AC65" s="136"/>
      <c r="AD65" s="136"/>
      <c r="AE65" s="136"/>
      <c r="AG65" s="136" t="s">
        <v>222</v>
      </c>
      <c r="AH65" s="136"/>
      <c r="AI65" s="136"/>
      <c r="AJ65" s="136"/>
      <c r="AK65" s="136"/>
      <c r="AL65" s="136"/>
      <c r="AN65" s="136" t="s">
        <v>222</v>
      </c>
      <c r="AO65" s="136"/>
      <c r="AP65" s="136"/>
      <c r="AQ65" s="136"/>
      <c r="AR65" s="136"/>
      <c r="AS65" s="136"/>
      <c r="AU65" s="136" t="s">
        <v>222</v>
      </c>
      <c r="AV65" s="136"/>
      <c r="AW65" s="136"/>
      <c r="AX65" s="136"/>
      <c r="AY65" s="136"/>
      <c r="AZ65" s="136"/>
    </row>
    <row r="66" spans="12:52" x14ac:dyDescent="0.35">
      <c r="L66" s="138" t="s">
        <v>273</v>
      </c>
      <c r="M66" s="139"/>
      <c r="N66" s="139"/>
      <c r="O66" s="139"/>
      <c r="P66" s="139"/>
      <c r="Q66" s="140"/>
      <c r="S66" s="138" t="s">
        <v>273</v>
      </c>
      <c r="T66" s="139"/>
      <c r="U66" s="139"/>
      <c r="V66" s="139"/>
      <c r="W66" s="139"/>
      <c r="X66" s="140"/>
      <c r="Z66" s="138" t="s">
        <v>273</v>
      </c>
      <c r="AA66" s="139"/>
      <c r="AB66" s="139"/>
      <c r="AC66" s="139"/>
      <c r="AD66" s="139"/>
      <c r="AE66" s="140"/>
      <c r="AG66" s="138" t="s">
        <v>274</v>
      </c>
      <c r="AH66" s="139"/>
      <c r="AI66" s="139"/>
      <c r="AJ66" s="139"/>
      <c r="AK66" s="139"/>
      <c r="AL66" s="140"/>
      <c r="AN66" s="138" t="s">
        <v>274</v>
      </c>
      <c r="AO66" s="139"/>
      <c r="AP66" s="139"/>
      <c r="AQ66" s="139"/>
      <c r="AR66" s="139"/>
      <c r="AS66" s="140"/>
      <c r="AU66" s="138" t="s">
        <v>274</v>
      </c>
      <c r="AV66" s="139"/>
      <c r="AW66" s="139"/>
      <c r="AX66" s="139"/>
      <c r="AY66" s="139"/>
      <c r="AZ66" s="140"/>
    </row>
    <row r="67" spans="12:52" ht="15" thickBot="1" x14ac:dyDescent="0.4">
      <c r="L67" s="133" t="s">
        <v>276</v>
      </c>
      <c r="M67" s="134"/>
      <c r="N67" s="134"/>
      <c r="O67" s="134"/>
      <c r="P67" s="134"/>
      <c r="Q67" s="135"/>
      <c r="S67" s="133" t="s">
        <v>276</v>
      </c>
      <c r="T67" s="134"/>
      <c r="U67" s="134"/>
      <c r="V67" s="134"/>
      <c r="W67" s="134"/>
      <c r="X67" s="135"/>
      <c r="Z67" s="133" t="s">
        <v>276</v>
      </c>
      <c r="AA67" s="134"/>
      <c r="AB67" s="134"/>
      <c r="AC67" s="134"/>
      <c r="AD67" s="134"/>
      <c r="AE67" s="135"/>
      <c r="AG67" s="133" t="s">
        <v>276</v>
      </c>
      <c r="AH67" s="134"/>
      <c r="AI67" s="134"/>
      <c r="AJ67" s="134"/>
      <c r="AK67" s="134"/>
      <c r="AL67" s="135"/>
      <c r="AN67" s="133" t="s">
        <v>276</v>
      </c>
      <c r="AO67" s="134"/>
      <c r="AP67" s="134"/>
      <c r="AQ67" s="134"/>
      <c r="AR67" s="134"/>
      <c r="AS67" s="135"/>
      <c r="AU67" s="133" t="s">
        <v>276</v>
      </c>
      <c r="AV67" s="134"/>
      <c r="AW67" s="134"/>
      <c r="AX67" s="134"/>
      <c r="AY67" s="134"/>
      <c r="AZ67" s="135"/>
    </row>
    <row r="68" spans="12:52" x14ac:dyDescent="0.35">
      <c r="L68" s="151" t="s">
        <v>13</v>
      </c>
      <c r="M68" s="153" t="s">
        <v>235</v>
      </c>
      <c r="N68" s="100" t="s">
        <v>277</v>
      </c>
      <c r="O68" s="100" t="s">
        <v>278</v>
      </c>
      <c r="P68" s="100" t="s">
        <v>279</v>
      </c>
      <c r="Q68" s="101" t="s">
        <v>231</v>
      </c>
      <c r="S68" s="151" t="s">
        <v>13</v>
      </c>
      <c r="T68" s="153" t="s">
        <v>235</v>
      </c>
      <c r="U68" s="100" t="s">
        <v>277</v>
      </c>
      <c r="V68" s="100" t="s">
        <v>278</v>
      </c>
      <c r="W68" s="100" t="s">
        <v>279</v>
      </c>
      <c r="X68" s="101" t="s">
        <v>231</v>
      </c>
      <c r="Z68" s="151" t="s">
        <v>13</v>
      </c>
      <c r="AA68" s="153" t="s">
        <v>235</v>
      </c>
      <c r="AB68" s="100" t="s">
        <v>277</v>
      </c>
      <c r="AC68" s="100" t="s">
        <v>278</v>
      </c>
      <c r="AD68" s="100" t="s">
        <v>279</v>
      </c>
      <c r="AE68" s="101" t="s">
        <v>231</v>
      </c>
      <c r="AG68" s="151" t="s">
        <v>13</v>
      </c>
      <c r="AH68" s="153" t="s">
        <v>235</v>
      </c>
      <c r="AI68" s="100" t="s">
        <v>277</v>
      </c>
      <c r="AJ68" s="100" t="s">
        <v>278</v>
      </c>
      <c r="AK68" s="100" t="s">
        <v>279</v>
      </c>
      <c r="AL68" s="101" t="s">
        <v>231</v>
      </c>
      <c r="AN68" s="151" t="s">
        <v>13</v>
      </c>
      <c r="AO68" s="153" t="s">
        <v>235</v>
      </c>
      <c r="AP68" s="100" t="s">
        <v>277</v>
      </c>
      <c r="AQ68" s="100" t="s">
        <v>278</v>
      </c>
      <c r="AR68" s="100" t="s">
        <v>279</v>
      </c>
      <c r="AS68" s="101" t="s">
        <v>231</v>
      </c>
      <c r="AU68" s="151" t="s">
        <v>13</v>
      </c>
      <c r="AV68" s="153" t="s">
        <v>235</v>
      </c>
      <c r="AW68" s="100" t="s">
        <v>277</v>
      </c>
      <c r="AX68" s="100" t="s">
        <v>278</v>
      </c>
      <c r="AY68" s="100" t="s">
        <v>279</v>
      </c>
      <c r="AZ68" s="101" t="s">
        <v>231</v>
      </c>
    </row>
    <row r="69" spans="12:52" ht="15" thickBot="1" x14ac:dyDescent="0.4">
      <c r="L69" s="152"/>
      <c r="M69" s="154"/>
      <c r="N69" s="56" t="s">
        <v>280</v>
      </c>
      <c r="O69" s="56" t="s">
        <v>281</v>
      </c>
      <c r="P69" s="56" t="s">
        <v>281</v>
      </c>
      <c r="Q69" s="57" t="s">
        <v>282</v>
      </c>
      <c r="S69" s="152"/>
      <c r="T69" s="154"/>
      <c r="U69" s="56" t="s">
        <v>280</v>
      </c>
      <c r="V69" s="56" t="s">
        <v>281</v>
      </c>
      <c r="W69" s="56" t="s">
        <v>281</v>
      </c>
      <c r="X69" s="57" t="s">
        <v>282</v>
      </c>
      <c r="Z69" s="152"/>
      <c r="AA69" s="154"/>
      <c r="AB69" s="56" t="s">
        <v>280</v>
      </c>
      <c r="AC69" s="56" t="s">
        <v>281</v>
      </c>
      <c r="AD69" s="56" t="s">
        <v>281</v>
      </c>
      <c r="AE69" s="57" t="s">
        <v>282</v>
      </c>
      <c r="AG69" s="152"/>
      <c r="AH69" s="154"/>
      <c r="AI69" s="56" t="s">
        <v>280</v>
      </c>
      <c r="AJ69" s="56" t="s">
        <v>281</v>
      </c>
      <c r="AK69" s="56" t="s">
        <v>281</v>
      </c>
      <c r="AL69" s="57" t="s">
        <v>282</v>
      </c>
      <c r="AN69" s="152"/>
      <c r="AO69" s="154"/>
      <c r="AP69" s="56" t="s">
        <v>280</v>
      </c>
      <c r="AQ69" s="56" t="s">
        <v>281</v>
      </c>
      <c r="AR69" s="56" t="s">
        <v>281</v>
      </c>
      <c r="AS69" s="57" t="s">
        <v>282</v>
      </c>
      <c r="AU69" s="152"/>
      <c r="AV69" s="154"/>
      <c r="AW69" s="56" t="s">
        <v>280</v>
      </c>
      <c r="AX69" s="56" t="s">
        <v>281</v>
      </c>
      <c r="AY69" s="56" t="s">
        <v>281</v>
      </c>
      <c r="AZ69" s="57" t="s">
        <v>282</v>
      </c>
    </row>
    <row r="70" spans="12:52" ht="15" thickBot="1" x14ac:dyDescent="0.4">
      <c r="L70" s="58" t="s">
        <v>211</v>
      </c>
      <c r="M70" s="59">
        <v>13</v>
      </c>
      <c r="N70" s="59">
        <v>196</v>
      </c>
      <c r="O70" s="59">
        <v>182</v>
      </c>
      <c r="P70" s="59">
        <v>20.168733</v>
      </c>
      <c r="Q70" s="60">
        <v>15.076923000000001</v>
      </c>
      <c r="S70" s="58" t="s">
        <v>211</v>
      </c>
      <c r="T70" s="59">
        <v>13</v>
      </c>
      <c r="U70" s="59">
        <v>173</v>
      </c>
      <c r="V70" s="59">
        <v>169</v>
      </c>
      <c r="W70" s="59">
        <v>18.088947000000001</v>
      </c>
      <c r="X70" s="60">
        <v>13.307691999999999</v>
      </c>
      <c r="Z70" s="58" t="s">
        <v>212</v>
      </c>
      <c r="AA70" s="59">
        <v>14</v>
      </c>
      <c r="AB70" s="59">
        <v>178</v>
      </c>
      <c r="AC70" s="59">
        <v>189</v>
      </c>
      <c r="AD70" s="59">
        <v>19.271979999999999</v>
      </c>
      <c r="AE70" s="60">
        <v>12.714286</v>
      </c>
      <c r="AG70" s="58" t="s">
        <v>211</v>
      </c>
      <c r="AH70" s="59">
        <v>13</v>
      </c>
      <c r="AI70" s="59">
        <v>216</v>
      </c>
      <c r="AJ70" s="59">
        <v>182</v>
      </c>
      <c r="AK70" s="59">
        <v>20.493901999999999</v>
      </c>
      <c r="AL70" s="60">
        <v>16.615385</v>
      </c>
      <c r="AN70" s="58" t="s">
        <v>211</v>
      </c>
      <c r="AO70" s="59">
        <v>13</v>
      </c>
      <c r="AP70" s="59">
        <v>202</v>
      </c>
      <c r="AQ70" s="59">
        <v>169</v>
      </c>
      <c r="AR70" s="59">
        <v>18.285513000000002</v>
      </c>
      <c r="AS70" s="60">
        <v>15.538462000000001</v>
      </c>
      <c r="AU70" s="58" t="s">
        <v>212</v>
      </c>
      <c r="AV70" s="59">
        <v>14</v>
      </c>
      <c r="AW70" s="59">
        <v>210</v>
      </c>
      <c r="AX70" s="59">
        <v>189</v>
      </c>
      <c r="AY70" s="59">
        <v>19.388974000000001</v>
      </c>
      <c r="AZ70" s="60">
        <v>15</v>
      </c>
    </row>
    <row r="71" spans="12:52" ht="15" thickBot="1" x14ac:dyDescent="0.4">
      <c r="L71" s="58" t="s">
        <v>212</v>
      </c>
      <c r="M71" s="59">
        <v>14</v>
      </c>
      <c r="N71" s="59">
        <v>182</v>
      </c>
      <c r="O71" s="59">
        <v>196</v>
      </c>
      <c r="P71" s="59">
        <v>20.168733</v>
      </c>
      <c r="Q71" s="60">
        <v>13</v>
      </c>
      <c r="S71" s="58" t="s">
        <v>213</v>
      </c>
      <c r="T71" s="59">
        <v>12</v>
      </c>
      <c r="U71" s="59">
        <v>152</v>
      </c>
      <c r="V71" s="59">
        <v>156</v>
      </c>
      <c r="W71" s="59">
        <v>18.088947000000001</v>
      </c>
      <c r="X71" s="60">
        <v>12.666667</v>
      </c>
      <c r="Z71" s="58" t="s">
        <v>213</v>
      </c>
      <c r="AA71" s="59">
        <v>12</v>
      </c>
      <c r="AB71" s="59">
        <v>173</v>
      </c>
      <c r="AC71" s="59">
        <v>162</v>
      </c>
      <c r="AD71" s="59">
        <v>19.271979999999999</v>
      </c>
      <c r="AE71" s="60">
        <v>14.416667</v>
      </c>
      <c r="AG71" s="58" t="s">
        <v>212</v>
      </c>
      <c r="AH71" s="59">
        <v>14</v>
      </c>
      <c r="AI71" s="59">
        <v>162</v>
      </c>
      <c r="AJ71" s="59">
        <v>196</v>
      </c>
      <c r="AK71" s="59">
        <v>20.493901999999999</v>
      </c>
      <c r="AL71" s="60">
        <v>11.571429</v>
      </c>
      <c r="AN71" s="58" t="s">
        <v>213</v>
      </c>
      <c r="AO71" s="59">
        <v>12</v>
      </c>
      <c r="AP71" s="59">
        <v>123</v>
      </c>
      <c r="AQ71" s="59">
        <v>156</v>
      </c>
      <c r="AR71" s="59">
        <v>18.285513000000002</v>
      </c>
      <c r="AS71" s="60">
        <v>10.25</v>
      </c>
      <c r="AU71" s="58" t="s">
        <v>213</v>
      </c>
      <c r="AV71" s="59">
        <v>12</v>
      </c>
      <c r="AW71" s="59">
        <v>141</v>
      </c>
      <c r="AX71" s="59">
        <v>162</v>
      </c>
      <c r="AY71" s="59">
        <v>19.388974000000001</v>
      </c>
      <c r="AZ71" s="60">
        <v>11.75</v>
      </c>
    </row>
    <row r="72" spans="12:52" ht="15" thickBot="1" x14ac:dyDescent="0.4">
      <c r="L72" s="148" t="s">
        <v>283</v>
      </c>
      <c r="M72" s="149"/>
      <c r="N72" s="149"/>
      <c r="O72" s="149"/>
      <c r="P72" s="149"/>
      <c r="Q72" s="150"/>
      <c r="S72" s="148" t="s">
        <v>283</v>
      </c>
      <c r="T72" s="149"/>
      <c r="U72" s="149"/>
      <c r="V72" s="149"/>
      <c r="W72" s="149"/>
      <c r="X72" s="150"/>
      <c r="Z72" s="148" t="s">
        <v>283</v>
      </c>
      <c r="AA72" s="149"/>
      <c r="AB72" s="149"/>
      <c r="AC72" s="149"/>
      <c r="AD72" s="149"/>
      <c r="AE72" s="150"/>
      <c r="AG72" s="148" t="s">
        <v>283</v>
      </c>
      <c r="AH72" s="149"/>
      <c r="AI72" s="149"/>
      <c r="AJ72" s="149"/>
      <c r="AK72" s="149"/>
      <c r="AL72" s="150"/>
      <c r="AN72" s="148" t="s">
        <v>283</v>
      </c>
      <c r="AO72" s="149"/>
      <c r="AP72" s="149"/>
      <c r="AQ72" s="149"/>
      <c r="AR72" s="149"/>
      <c r="AS72" s="150"/>
      <c r="AU72" s="148" t="s">
        <v>283</v>
      </c>
      <c r="AV72" s="149"/>
      <c r="AW72" s="149"/>
      <c r="AX72" s="149"/>
      <c r="AY72" s="149"/>
      <c r="AZ72" s="150"/>
    </row>
    <row r="73" spans="12:52" ht="15" thickBot="1" x14ac:dyDescent="0.4">
      <c r="L73" s="123" t="s">
        <v>284</v>
      </c>
      <c r="M73" s="125"/>
      <c r="N73" s="48"/>
      <c r="O73" s="48"/>
      <c r="P73" s="48"/>
      <c r="Q73" s="48"/>
      <c r="S73" s="123" t="s">
        <v>284</v>
      </c>
      <c r="T73" s="125"/>
      <c r="U73" s="48"/>
      <c r="V73" s="48"/>
      <c r="W73" s="48"/>
      <c r="X73" s="48"/>
      <c r="Z73" s="123" t="s">
        <v>284</v>
      </c>
      <c r="AA73" s="125"/>
      <c r="AB73" s="48"/>
      <c r="AC73" s="48"/>
      <c r="AD73" s="48"/>
      <c r="AE73" s="48"/>
      <c r="AG73" s="123" t="s">
        <v>284</v>
      </c>
      <c r="AH73" s="125"/>
      <c r="AI73" s="48"/>
      <c r="AJ73" s="48"/>
      <c r="AK73" s="48"/>
      <c r="AL73" s="48"/>
      <c r="AN73" s="123" t="s">
        <v>284</v>
      </c>
      <c r="AO73" s="125"/>
      <c r="AP73" s="48"/>
      <c r="AQ73" s="48"/>
      <c r="AR73" s="48"/>
      <c r="AS73" s="48"/>
      <c r="AU73" s="123" t="s">
        <v>284</v>
      </c>
      <c r="AV73" s="125"/>
      <c r="AW73" s="48"/>
      <c r="AX73" s="48"/>
      <c r="AY73" s="48"/>
      <c r="AZ73" s="48"/>
    </row>
    <row r="74" spans="12:52" ht="15" thickBot="1" x14ac:dyDescent="0.4">
      <c r="L74" s="58" t="s">
        <v>285</v>
      </c>
      <c r="M74" s="60">
        <v>196</v>
      </c>
      <c r="N74" s="48"/>
      <c r="O74" s="48"/>
      <c r="P74" s="48"/>
      <c r="Q74" s="48"/>
      <c r="S74" s="58" t="s">
        <v>285</v>
      </c>
      <c r="T74" s="60">
        <v>152</v>
      </c>
      <c r="U74" s="48"/>
      <c r="V74" s="48"/>
      <c r="W74" s="48"/>
      <c r="X74" s="48"/>
      <c r="Z74" s="58" t="s">
        <v>285</v>
      </c>
      <c r="AA74" s="60">
        <v>173</v>
      </c>
      <c r="AB74" s="48"/>
      <c r="AC74" s="48"/>
      <c r="AD74" s="48"/>
      <c r="AE74" s="48"/>
      <c r="AG74" s="58" t="s">
        <v>285</v>
      </c>
      <c r="AH74" s="60">
        <v>216</v>
      </c>
      <c r="AI74" s="48"/>
      <c r="AJ74" s="48"/>
      <c r="AK74" s="48"/>
      <c r="AL74" s="48"/>
      <c r="AN74" s="58" t="s">
        <v>285</v>
      </c>
      <c r="AO74" s="60">
        <v>123</v>
      </c>
      <c r="AP74" s="48"/>
      <c r="AQ74" s="48"/>
      <c r="AR74" s="48"/>
      <c r="AS74" s="48"/>
      <c r="AU74" s="58" t="s">
        <v>285</v>
      </c>
      <c r="AV74" s="60">
        <v>141</v>
      </c>
      <c r="AW74" s="48"/>
      <c r="AX74" s="48"/>
      <c r="AY74" s="48"/>
      <c r="AZ74" s="48"/>
    </row>
    <row r="75" spans="12:52" ht="15" thickBot="1" x14ac:dyDescent="0.4">
      <c r="L75" s="58"/>
      <c r="M75" s="60"/>
      <c r="N75" s="48"/>
      <c r="O75" s="48"/>
      <c r="P75" s="48"/>
      <c r="Q75" s="48"/>
      <c r="S75" s="58"/>
      <c r="T75" s="60"/>
      <c r="U75" s="48"/>
      <c r="V75" s="48"/>
      <c r="W75" s="48"/>
      <c r="X75" s="48"/>
      <c r="Z75" s="58"/>
      <c r="AA75" s="60"/>
      <c r="AB75" s="48"/>
      <c r="AC75" s="48"/>
      <c r="AD75" s="48"/>
      <c r="AE75" s="48"/>
      <c r="AG75" s="58"/>
      <c r="AH75" s="60"/>
      <c r="AI75" s="48"/>
      <c r="AJ75" s="48"/>
      <c r="AK75" s="48"/>
      <c r="AL75" s="48"/>
      <c r="AN75" s="58"/>
      <c r="AO75" s="60"/>
      <c r="AP75" s="48"/>
      <c r="AQ75" s="48"/>
      <c r="AR75" s="48"/>
      <c r="AS75" s="48"/>
      <c r="AU75" s="58"/>
      <c r="AV75" s="60"/>
      <c r="AW75" s="48"/>
      <c r="AX75" s="48"/>
      <c r="AY75" s="48"/>
      <c r="AZ75" s="48"/>
    </row>
    <row r="76" spans="12:52" ht="15" thickBot="1" x14ac:dyDescent="0.4">
      <c r="L76" s="58" t="s">
        <v>286</v>
      </c>
      <c r="M76" s="60"/>
      <c r="N76" s="48"/>
      <c r="O76" s="48"/>
      <c r="P76" s="48"/>
      <c r="Q76" s="48"/>
      <c r="S76" s="58" t="s">
        <v>286</v>
      </c>
      <c r="T76" s="60"/>
      <c r="U76" s="48"/>
      <c r="V76" s="48"/>
      <c r="W76" s="48"/>
      <c r="X76" s="48"/>
      <c r="Z76" s="58" t="s">
        <v>286</v>
      </c>
      <c r="AA76" s="60"/>
      <c r="AB76" s="48"/>
      <c r="AC76" s="48"/>
      <c r="AD76" s="48"/>
      <c r="AE76" s="48"/>
      <c r="AG76" s="58" t="s">
        <v>286</v>
      </c>
      <c r="AH76" s="60"/>
      <c r="AI76" s="48"/>
      <c r="AJ76" s="48"/>
      <c r="AK76" s="48"/>
      <c r="AL76" s="48"/>
      <c r="AN76" s="58" t="s">
        <v>286</v>
      </c>
      <c r="AO76" s="60"/>
      <c r="AP76" s="48"/>
      <c r="AQ76" s="48"/>
      <c r="AR76" s="48"/>
      <c r="AS76" s="48"/>
      <c r="AU76" s="58" t="s">
        <v>286</v>
      </c>
      <c r="AV76" s="60"/>
      <c r="AW76" s="48"/>
      <c r="AX76" s="48"/>
      <c r="AY76" s="48"/>
      <c r="AZ76" s="48"/>
    </row>
    <row r="77" spans="12:52" ht="15" thickBot="1" x14ac:dyDescent="0.4">
      <c r="L77" s="58" t="s">
        <v>287</v>
      </c>
      <c r="M77" s="60">
        <v>0.6694</v>
      </c>
      <c r="N77" s="48"/>
      <c r="O77" s="48"/>
      <c r="P77" s="48"/>
      <c r="Q77" s="48"/>
      <c r="S77" s="58" t="s">
        <v>287</v>
      </c>
      <c r="T77" s="60">
        <v>-0.19350000000000001</v>
      </c>
      <c r="U77" s="48"/>
      <c r="V77" s="48"/>
      <c r="W77" s="48"/>
      <c r="X77" s="48"/>
      <c r="Z77" s="58" t="s">
        <v>287</v>
      </c>
      <c r="AA77" s="60">
        <v>0.54479999999999995</v>
      </c>
      <c r="AB77" s="48"/>
      <c r="AC77" s="48"/>
      <c r="AD77" s="48"/>
      <c r="AE77" s="48"/>
      <c r="AG77" s="58" t="s">
        <v>287</v>
      </c>
      <c r="AH77" s="60">
        <v>1.6346000000000001</v>
      </c>
      <c r="AI77" s="48"/>
      <c r="AJ77" s="48"/>
      <c r="AK77" s="48"/>
      <c r="AL77" s="48"/>
      <c r="AN77" s="58" t="s">
        <v>287</v>
      </c>
      <c r="AO77" s="60">
        <v>-1.7774000000000001</v>
      </c>
      <c r="AP77" s="48"/>
      <c r="AQ77" s="48"/>
      <c r="AR77" s="48"/>
      <c r="AS77" s="48"/>
      <c r="AU77" s="58" t="s">
        <v>287</v>
      </c>
      <c r="AV77" s="60">
        <v>-1.0572999999999999</v>
      </c>
      <c r="AW77" s="48"/>
      <c r="AX77" s="48"/>
      <c r="AY77" s="48"/>
      <c r="AZ77" s="48"/>
    </row>
    <row r="78" spans="12:52" ht="15" thickBot="1" x14ac:dyDescent="0.4">
      <c r="L78" s="58" t="s">
        <v>289</v>
      </c>
      <c r="M78" s="60">
        <v>0.25159999999999999</v>
      </c>
      <c r="N78" s="48"/>
      <c r="O78" s="48"/>
      <c r="P78" s="48"/>
      <c r="Q78" s="48"/>
      <c r="S78" s="58" t="s">
        <v>288</v>
      </c>
      <c r="T78" s="60">
        <v>0.42330000000000001</v>
      </c>
      <c r="U78" s="48"/>
      <c r="V78" s="48"/>
      <c r="W78" s="48"/>
      <c r="X78" s="48"/>
      <c r="Z78" s="58" t="s">
        <v>289</v>
      </c>
      <c r="AA78" s="60">
        <v>0.29289999999999999</v>
      </c>
      <c r="AB78" s="48"/>
      <c r="AC78" s="48"/>
      <c r="AD78" s="48"/>
      <c r="AE78" s="48"/>
      <c r="AG78" s="58" t="s">
        <v>289</v>
      </c>
      <c r="AH78" s="60">
        <v>5.11E-2</v>
      </c>
      <c r="AI78" s="48"/>
      <c r="AJ78" s="48"/>
      <c r="AK78" s="48"/>
      <c r="AL78" s="48"/>
      <c r="AN78" s="58" t="s">
        <v>288</v>
      </c>
      <c r="AO78" s="60">
        <v>3.78E-2</v>
      </c>
      <c r="AP78" s="48"/>
      <c r="AQ78" s="48"/>
      <c r="AR78" s="48"/>
      <c r="AS78" s="48"/>
      <c r="AU78" s="58" t="s">
        <v>288</v>
      </c>
      <c r="AV78" s="60">
        <v>0.1452</v>
      </c>
      <c r="AW78" s="48"/>
      <c r="AX78" s="48"/>
      <c r="AY78" s="48"/>
      <c r="AZ78" s="48"/>
    </row>
    <row r="79" spans="12:52" ht="15" thickBot="1" x14ac:dyDescent="0.4">
      <c r="L79" s="58" t="s">
        <v>290</v>
      </c>
      <c r="M79" s="60">
        <v>0.50329999999999997</v>
      </c>
      <c r="N79" s="48"/>
      <c r="O79" s="48"/>
      <c r="P79" s="48"/>
      <c r="Q79" s="48"/>
      <c r="S79" s="58" t="s">
        <v>290</v>
      </c>
      <c r="T79" s="60">
        <v>0.84660000000000002</v>
      </c>
      <c r="U79" s="48"/>
      <c r="V79" s="48"/>
      <c r="W79" s="48"/>
      <c r="X79" s="48"/>
      <c r="Z79" s="58" t="s">
        <v>290</v>
      </c>
      <c r="AA79" s="60">
        <v>0.58589999999999998</v>
      </c>
      <c r="AB79" s="48"/>
      <c r="AC79" s="48"/>
      <c r="AD79" s="48"/>
      <c r="AE79" s="48"/>
      <c r="AG79" s="58" t="s">
        <v>290</v>
      </c>
      <c r="AH79" s="60">
        <v>0.1021</v>
      </c>
      <c r="AI79" s="48"/>
      <c r="AJ79" s="48"/>
      <c r="AK79" s="48"/>
      <c r="AL79" s="48"/>
      <c r="AN79" s="58" t="s">
        <v>290</v>
      </c>
      <c r="AO79" s="60">
        <v>7.5499999999999998E-2</v>
      </c>
      <c r="AP79" s="48"/>
      <c r="AQ79" s="48"/>
      <c r="AR79" s="48"/>
      <c r="AS79" s="48"/>
      <c r="AU79" s="58" t="s">
        <v>290</v>
      </c>
      <c r="AV79" s="60">
        <v>0.29039999999999999</v>
      </c>
      <c r="AW79" s="48"/>
      <c r="AX79" s="48"/>
      <c r="AY79" s="48"/>
      <c r="AZ79" s="48"/>
    </row>
    <row r="80" spans="12:52" ht="15" thickBot="1" x14ac:dyDescent="0.4">
      <c r="L80" s="58"/>
      <c r="M80" s="60"/>
      <c r="N80" s="48"/>
      <c r="O80" s="48"/>
      <c r="P80" s="48"/>
      <c r="Q80" s="48"/>
      <c r="S80" s="58"/>
      <c r="T80" s="60"/>
      <c r="U80" s="48"/>
      <c r="V80" s="48"/>
      <c r="W80" s="48"/>
      <c r="X80" s="48"/>
      <c r="Z80" s="58"/>
      <c r="AA80" s="60"/>
      <c r="AB80" s="48"/>
      <c r="AC80" s="48"/>
      <c r="AD80" s="48"/>
      <c r="AE80" s="48"/>
      <c r="AG80" s="58"/>
      <c r="AH80" s="60"/>
      <c r="AI80" s="48"/>
      <c r="AJ80" s="48"/>
      <c r="AK80" s="48"/>
      <c r="AL80" s="48"/>
      <c r="AN80" s="58"/>
      <c r="AO80" s="60"/>
      <c r="AP80" s="48"/>
      <c r="AQ80" s="48"/>
      <c r="AR80" s="48"/>
      <c r="AS80" s="48"/>
      <c r="AU80" s="58"/>
      <c r="AV80" s="60"/>
      <c r="AW80" s="48"/>
      <c r="AX80" s="48"/>
      <c r="AY80" s="48"/>
      <c r="AZ80" s="48"/>
    </row>
    <row r="81" spans="12:52" ht="15" thickBot="1" x14ac:dyDescent="0.4">
      <c r="L81" s="58" t="s">
        <v>291</v>
      </c>
      <c r="M81" s="60"/>
      <c r="N81" s="48"/>
      <c r="O81" s="48"/>
      <c r="P81" s="48"/>
      <c r="Q81" s="48"/>
      <c r="S81" s="58" t="s">
        <v>291</v>
      </c>
      <c r="T81" s="60"/>
      <c r="U81" s="48"/>
      <c r="V81" s="48"/>
      <c r="W81" s="48"/>
      <c r="X81" s="48"/>
      <c r="Z81" s="58" t="s">
        <v>291</v>
      </c>
      <c r="AA81" s="60"/>
      <c r="AB81" s="48"/>
      <c r="AC81" s="48"/>
      <c r="AD81" s="48"/>
      <c r="AE81" s="48"/>
      <c r="AG81" s="58" t="s">
        <v>291</v>
      </c>
      <c r="AH81" s="60"/>
      <c r="AI81" s="48"/>
      <c r="AJ81" s="48"/>
      <c r="AK81" s="48"/>
      <c r="AL81" s="48"/>
      <c r="AN81" s="58" t="s">
        <v>291</v>
      </c>
      <c r="AO81" s="60"/>
      <c r="AP81" s="48"/>
      <c r="AQ81" s="48"/>
      <c r="AR81" s="48"/>
      <c r="AS81" s="48"/>
      <c r="AU81" s="58" t="s">
        <v>291</v>
      </c>
      <c r="AV81" s="60"/>
      <c r="AW81" s="48"/>
      <c r="AX81" s="48"/>
      <c r="AY81" s="48"/>
      <c r="AZ81" s="48"/>
    </row>
    <row r="82" spans="12:52" ht="15" thickBot="1" x14ac:dyDescent="0.4">
      <c r="L82" s="58" t="s">
        <v>289</v>
      </c>
      <c r="M82" s="60">
        <v>0.25459999999999999</v>
      </c>
      <c r="N82" s="48"/>
      <c r="O82" s="48"/>
      <c r="P82" s="48"/>
      <c r="Q82" s="48"/>
      <c r="S82" s="58" t="s">
        <v>288</v>
      </c>
      <c r="T82" s="60">
        <v>0.42409999999999998</v>
      </c>
      <c r="U82" s="48"/>
      <c r="V82" s="48"/>
      <c r="W82" s="48"/>
      <c r="X82" s="48"/>
      <c r="Z82" s="58" t="s">
        <v>289</v>
      </c>
      <c r="AA82" s="60">
        <v>0.29530000000000001</v>
      </c>
      <c r="AB82" s="48"/>
      <c r="AC82" s="48"/>
      <c r="AD82" s="48"/>
      <c r="AE82" s="48"/>
      <c r="AG82" s="58" t="s">
        <v>289</v>
      </c>
      <c r="AH82" s="60">
        <v>5.7099999999999998E-2</v>
      </c>
      <c r="AI82" s="48"/>
      <c r="AJ82" s="48"/>
      <c r="AK82" s="48"/>
      <c r="AL82" s="48"/>
      <c r="AN82" s="58" t="s">
        <v>288</v>
      </c>
      <c r="AO82" s="60">
        <v>4.41E-2</v>
      </c>
      <c r="AP82" s="48"/>
      <c r="AQ82" s="48"/>
      <c r="AR82" s="48"/>
      <c r="AS82" s="48"/>
      <c r="AU82" s="58" t="s">
        <v>288</v>
      </c>
      <c r="AV82" s="60">
        <v>0.1502</v>
      </c>
      <c r="AW82" s="48"/>
      <c r="AX82" s="48"/>
      <c r="AY82" s="48"/>
      <c r="AZ82" s="48"/>
    </row>
    <row r="83" spans="12:52" ht="15" thickBot="1" x14ac:dyDescent="0.4">
      <c r="L83" s="58" t="s">
        <v>290</v>
      </c>
      <c r="M83" s="60">
        <v>0.50919999999999999</v>
      </c>
      <c r="N83" s="48"/>
      <c r="O83" s="48"/>
      <c r="P83" s="48"/>
      <c r="Q83" s="48"/>
      <c r="S83" s="58" t="s">
        <v>290</v>
      </c>
      <c r="T83" s="60">
        <v>0.84819999999999995</v>
      </c>
      <c r="U83" s="48"/>
      <c r="V83" s="48"/>
      <c r="W83" s="48"/>
      <c r="X83" s="48"/>
      <c r="Z83" s="58" t="s">
        <v>290</v>
      </c>
      <c r="AA83" s="60">
        <v>0.5907</v>
      </c>
      <c r="AB83" s="48"/>
      <c r="AC83" s="48"/>
      <c r="AD83" s="48"/>
      <c r="AE83" s="48"/>
      <c r="AG83" s="58" t="s">
        <v>290</v>
      </c>
      <c r="AH83" s="60">
        <v>0.1142</v>
      </c>
      <c r="AI83" s="48"/>
      <c r="AJ83" s="48"/>
      <c r="AK83" s="48"/>
      <c r="AL83" s="48"/>
      <c r="AN83" s="58" t="s">
        <v>290</v>
      </c>
      <c r="AO83" s="60">
        <v>8.8200000000000001E-2</v>
      </c>
      <c r="AP83" s="48"/>
      <c r="AQ83" s="48"/>
      <c r="AR83" s="48"/>
      <c r="AS83" s="48"/>
      <c r="AU83" s="58" t="s">
        <v>290</v>
      </c>
      <c r="AV83" s="60">
        <v>0.30049999999999999</v>
      </c>
      <c r="AW83" s="48"/>
      <c r="AX83" s="48"/>
      <c r="AY83" s="48"/>
      <c r="AZ83" s="48"/>
    </row>
    <row r="84" spans="12:52" x14ac:dyDescent="0.35">
      <c r="L84" s="157" t="s">
        <v>292</v>
      </c>
      <c r="M84" s="158"/>
      <c r="N84" s="48"/>
      <c r="O84" s="48"/>
      <c r="P84" s="48"/>
      <c r="Q84" s="48"/>
      <c r="S84" s="157" t="s">
        <v>292</v>
      </c>
      <c r="T84" s="158"/>
      <c r="U84" s="48"/>
      <c r="V84" s="48"/>
      <c r="W84" s="48"/>
      <c r="X84" s="48"/>
      <c r="Z84" s="157" t="s">
        <v>292</v>
      </c>
      <c r="AA84" s="158"/>
      <c r="AB84" s="48"/>
      <c r="AC84" s="48"/>
      <c r="AD84" s="48"/>
      <c r="AE84" s="48"/>
      <c r="AG84" s="157" t="s">
        <v>292</v>
      </c>
      <c r="AH84" s="158"/>
      <c r="AI84" s="48"/>
      <c r="AJ84" s="48"/>
      <c r="AK84" s="48"/>
      <c r="AL84" s="48"/>
      <c r="AN84" s="157" t="s">
        <v>292</v>
      </c>
      <c r="AO84" s="158"/>
      <c r="AP84" s="48"/>
      <c r="AQ84" s="48"/>
      <c r="AR84" s="48"/>
      <c r="AS84" s="48"/>
      <c r="AU84" s="157" t="s">
        <v>292</v>
      </c>
      <c r="AV84" s="158"/>
      <c r="AW84" s="48"/>
      <c r="AX84" s="48"/>
      <c r="AY84" s="48"/>
      <c r="AZ84" s="48"/>
    </row>
    <row r="85" spans="12:52" ht="15" thickBot="1" x14ac:dyDescent="0.4">
      <c r="L85" s="159" t="s">
        <v>293</v>
      </c>
      <c r="M85" s="160"/>
      <c r="N85" s="48"/>
      <c r="O85" s="48"/>
      <c r="P85" s="48"/>
      <c r="Q85" s="48"/>
      <c r="S85" s="159" t="s">
        <v>293</v>
      </c>
      <c r="T85" s="160"/>
      <c r="U85" s="48"/>
      <c r="V85" s="48"/>
      <c r="W85" s="48"/>
      <c r="X85" s="48"/>
      <c r="Z85" s="159" t="s">
        <v>293</v>
      </c>
      <c r="AA85" s="160"/>
      <c r="AB85" s="48"/>
      <c r="AC85" s="48"/>
      <c r="AD85" s="48"/>
      <c r="AE85" s="48"/>
      <c r="AG85" s="159" t="s">
        <v>293</v>
      </c>
      <c r="AH85" s="160"/>
      <c r="AI85" s="48"/>
      <c r="AJ85" s="48"/>
      <c r="AK85" s="48"/>
      <c r="AL85" s="48"/>
      <c r="AN85" s="159" t="s">
        <v>293</v>
      </c>
      <c r="AO85" s="160"/>
      <c r="AP85" s="48"/>
      <c r="AQ85" s="48"/>
      <c r="AR85" s="48"/>
      <c r="AS85" s="48"/>
      <c r="AU85" s="159" t="s">
        <v>293</v>
      </c>
      <c r="AV85" s="160"/>
      <c r="AW85" s="48"/>
      <c r="AX85" s="48"/>
      <c r="AY85" s="48"/>
      <c r="AZ85" s="48"/>
    </row>
    <row r="86" spans="12:52" ht="15" thickBot="1" x14ac:dyDescent="0.4">
      <c r="L86" s="163" t="s">
        <v>294</v>
      </c>
      <c r="M86" s="164"/>
      <c r="N86" s="48"/>
      <c r="O86" s="48"/>
      <c r="P86" s="48"/>
      <c r="Q86" s="48"/>
      <c r="S86" s="163" t="s">
        <v>294</v>
      </c>
      <c r="T86" s="164"/>
      <c r="U86" s="48"/>
      <c r="V86" s="48"/>
      <c r="W86" s="48"/>
      <c r="X86" s="48"/>
      <c r="Z86" s="163" t="s">
        <v>294</v>
      </c>
      <c r="AA86" s="164"/>
      <c r="AB86" s="48"/>
      <c r="AC86" s="48"/>
      <c r="AD86" s="48"/>
      <c r="AE86" s="48"/>
      <c r="AG86" s="163" t="s">
        <v>294</v>
      </c>
      <c r="AH86" s="164"/>
      <c r="AI86" s="48"/>
      <c r="AJ86" s="48"/>
      <c r="AK86" s="48"/>
      <c r="AL86" s="48"/>
      <c r="AN86" s="163" t="s">
        <v>294</v>
      </c>
      <c r="AO86" s="164"/>
      <c r="AP86" s="48"/>
      <c r="AQ86" s="48"/>
      <c r="AR86" s="48"/>
      <c r="AS86" s="48"/>
      <c r="AU86" s="163" t="s">
        <v>294</v>
      </c>
      <c r="AV86" s="164"/>
      <c r="AW86" s="48"/>
      <c r="AX86" s="48"/>
      <c r="AY86" s="48"/>
      <c r="AZ86" s="48"/>
    </row>
    <row r="87" spans="12:52" ht="15" thickBot="1" x14ac:dyDescent="0.4">
      <c r="L87" s="58" t="s">
        <v>295</v>
      </c>
      <c r="M87" s="60">
        <v>0.48180000000000001</v>
      </c>
      <c r="N87" s="48"/>
      <c r="O87" s="48"/>
      <c r="P87" s="48"/>
      <c r="Q87" s="48"/>
      <c r="S87" s="58" t="s">
        <v>295</v>
      </c>
      <c r="T87" s="60">
        <v>4.8899999999999999E-2</v>
      </c>
      <c r="U87" s="48"/>
      <c r="V87" s="48"/>
      <c r="W87" s="48"/>
      <c r="X87" s="48"/>
      <c r="Z87" s="58" t="s">
        <v>295</v>
      </c>
      <c r="AA87" s="60">
        <v>0.32579999999999998</v>
      </c>
      <c r="AB87" s="48"/>
      <c r="AC87" s="48"/>
      <c r="AD87" s="48"/>
      <c r="AE87" s="48"/>
      <c r="AG87" s="58" t="s">
        <v>295</v>
      </c>
      <c r="AH87" s="60">
        <v>2.7524000000000002</v>
      </c>
      <c r="AI87" s="48"/>
      <c r="AJ87" s="48"/>
      <c r="AK87" s="48"/>
      <c r="AL87" s="48"/>
      <c r="AN87" s="58" t="s">
        <v>295</v>
      </c>
      <c r="AO87" s="60">
        <v>3.2570000000000001</v>
      </c>
      <c r="AP87" s="48"/>
      <c r="AQ87" s="48"/>
      <c r="AR87" s="48"/>
      <c r="AS87" s="48"/>
      <c r="AU87" s="58" t="s">
        <v>295</v>
      </c>
      <c r="AV87" s="60">
        <v>1.1731</v>
      </c>
      <c r="AW87" s="48"/>
      <c r="AX87" s="48"/>
      <c r="AY87" s="48"/>
      <c r="AZ87" s="48"/>
    </row>
    <row r="88" spans="12:52" ht="15" thickBot="1" x14ac:dyDescent="0.4">
      <c r="L88" s="58" t="s">
        <v>225</v>
      </c>
      <c r="M88" s="60">
        <v>1</v>
      </c>
      <c r="N88" s="48"/>
      <c r="O88" s="48"/>
      <c r="P88" s="48"/>
      <c r="Q88" s="48"/>
      <c r="S88" s="58" t="s">
        <v>225</v>
      </c>
      <c r="T88" s="60">
        <v>1</v>
      </c>
      <c r="U88" s="48"/>
      <c r="V88" s="48"/>
      <c r="W88" s="48"/>
      <c r="X88" s="48"/>
      <c r="Z88" s="58" t="s">
        <v>225</v>
      </c>
      <c r="AA88" s="60">
        <v>1</v>
      </c>
      <c r="AB88" s="48"/>
      <c r="AC88" s="48"/>
      <c r="AD88" s="48"/>
      <c r="AE88" s="48"/>
      <c r="AG88" s="58" t="s">
        <v>225</v>
      </c>
      <c r="AH88" s="60">
        <v>1</v>
      </c>
      <c r="AI88" s="48"/>
      <c r="AJ88" s="48"/>
      <c r="AK88" s="48"/>
      <c r="AL88" s="48"/>
      <c r="AN88" s="58" t="s">
        <v>225</v>
      </c>
      <c r="AO88" s="60">
        <v>1</v>
      </c>
      <c r="AP88" s="48"/>
      <c r="AQ88" s="48"/>
      <c r="AR88" s="48"/>
      <c r="AS88" s="48"/>
      <c r="AU88" s="58" t="s">
        <v>225</v>
      </c>
      <c r="AV88" s="60">
        <v>1</v>
      </c>
      <c r="AW88" s="48"/>
      <c r="AX88" s="48"/>
      <c r="AY88" s="48"/>
      <c r="AZ88" s="48"/>
    </row>
    <row r="89" spans="12:52" ht="15" thickBot="1" x14ac:dyDescent="0.4">
      <c r="L89" s="62" t="s">
        <v>296</v>
      </c>
      <c r="M89" s="105">
        <v>0.48759999999999998</v>
      </c>
      <c r="N89" s="48"/>
      <c r="O89" s="48"/>
      <c r="P89" s="48"/>
      <c r="Q89" s="48"/>
      <c r="S89" s="62" t="s">
        <v>296</v>
      </c>
      <c r="T89" s="105">
        <v>0.82499999999999996</v>
      </c>
      <c r="U89" s="48"/>
      <c r="V89" s="48"/>
      <c r="W89" s="48"/>
      <c r="X89" s="48"/>
      <c r="Z89" s="62" t="s">
        <v>296</v>
      </c>
      <c r="AA89" s="105">
        <v>0.56820000000000004</v>
      </c>
      <c r="AB89" s="48"/>
      <c r="AC89" s="48"/>
      <c r="AD89" s="48"/>
      <c r="AE89" s="48"/>
      <c r="AG89" s="62" t="s">
        <v>296</v>
      </c>
      <c r="AH89" s="105">
        <v>9.7100000000000006E-2</v>
      </c>
      <c r="AI89" s="48"/>
      <c r="AJ89" s="48"/>
      <c r="AK89" s="48"/>
      <c r="AL89" s="48"/>
      <c r="AN89" s="62" t="s">
        <v>296</v>
      </c>
      <c r="AO89" s="105">
        <v>7.1099999999999997E-2</v>
      </c>
      <c r="AP89" s="48"/>
      <c r="AQ89" s="48"/>
      <c r="AR89" s="48"/>
      <c r="AS89" s="48"/>
      <c r="AU89" s="62" t="s">
        <v>296</v>
      </c>
      <c r="AV89" s="105">
        <v>0.27879999999999999</v>
      </c>
      <c r="AW89" s="48"/>
      <c r="AX89" s="48"/>
      <c r="AY89" s="48"/>
      <c r="AZ89" s="48"/>
    </row>
    <row r="90" spans="12:52" ht="26.4" customHeight="1" x14ac:dyDescent="0.35">
      <c r="L90" s="162" t="s">
        <v>298</v>
      </c>
      <c r="M90" s="162"/>
      <c r="N90" s="162"/>
      <c r="O90" s="162"/>
      <c r="P90" s="162"/>
      <c r="Q90" s="162"/>
      <c r="S90" s="162" t="s">
        <v>299</v>
      </c>
      <c r="T90" s="162"/>
      <c r="U90" s="162"/>
      <c r="V90" s="162"/>
      <c r="W90" s="162"/>
      <c r="X90" s="162"/>
      <c r="Z90" s="162" t="s">
        <v>300</v>
      </c>
      <c r="AA90" s="162"/>
      <c r="AB90" s="162"/>
      <c r="AC90" s="162"/>
      <c r="AD90" s="162"/>
      <c r="AE90" s="162"/>
      <c r="AG90" s="162" t="s">
        <v>301</v>
      </c>
      <c r="AH90" s="162"/>
      <c r="AI90" s="162"/>
      <c r="AJ90" s="162"/>
      <c r="AK90" s="162"/>
      <c r="AL90" s="162"/>
      <c r="AN90" s="162" t="s">
        <v>302</v>
      </c>
      <c r="AO90" s="162"/>
      <c r="AP90" s="162"/>
      <c r="AQ90" s="162"/>
      <c r="AR90" s="162"/>
      <c r="AS90" s="162"/>
      <c r="AU90" s="162" t="s">
        <v>303</v>
      </c>
      <c r="AV90" s="162"/>
      <c r="AW90" s="162"/>
      <c r="AX90" s="162"/>
      <c r="AY90" s="162"/>
      <c r="AZ90" s="162"/>
    </row>
  </sheetData>
  <mergeCells count="265">
    <mergeCell ref="L90:Q90"/>
    <mergeCell ref="S90:X90"/>
    <mergeCell ref="Z90:AE90"/>
    <mergeCell ref="AG90:AL90"/>
    <mergeCell ref="AN90:AS90"/>
    <mergeCell ref="AU90:AZ90"/>
    <mergeCell ref="L86:M86"/>
    <mergeCell ref="S86:T86"/>
    <mergeCell ref="Z86:AA86"/>
    <mergeCell ref="AG86:AH86"/>
    <mergeCell ref="AN86:AO86"/>
    <mergeCell ref="AU86:AV86"/>
    <mergeCell ref="L85:M85"/>
    <mergeCell ref="S85:T85"/>
    <mergeCell ref="Z85:AA85"/>
    <mergeCell ref="AG85:AH85"/>
    <mergeCell ref="AN85:AO85"/>
    <mergeCell ref="AU85:AV85"/>
    <mergeCell ref="L84:M84"/>
    <mergeCell ref="S84:T84"/>
    <mergeCell ref="Z84:AA84"/>
    <mergeCell ref="AG84:AH84"/>
    <mergeCell ref="AN84:AO84"/>
    <mergeCell ref="AU84:AV84"/>
    <mergeCell ref="L73:M73"/>
    <mergeCell ref="S73:T73"/>
    <mergeCell ref="Z73:AA73"/>
    <mergeCell ref="AG73:AH73"/>
    <mergeCell ref="AN73:AO73"/>
    <mergeCell ref="AU73:AV73"/>
    <mergeCell ref="L72:Q72"/>
    <mergeCell ref="S72:X72"/>
    <mergeCell ref="Z72:AE72"/>
    <mergeCell ref="AG72:AL72"/>
    <mergeCell ref="AN72:AS72"/>
    <mergeCell ref="AU72:AZ72"/>
    <mergeCell ref="AG68:AG69"/>
    <mergeCell ref="AH68:AH69"/>
    <mergeCell ref="AN68:AN69"/>
    <mergeCell ref="AO68:AO69"/>
    <mergeCell ref="AU68:AU69"/>
    <mergeCell ref="AV68:AV69"/>
    <mergeCell ref="L68:L69"/>
    <mergeCell ref="M68:M69"/>
    <mergeCell ref="S68:S69"/>
    <mergeCell ref="T68:T69"/>
    <mergeCell ref="Z68:Z69"/>
    <mergeCell ref="AA68:AA69"/>
    <mergeCell ref="L67:Q67"/>
    <mergeCell ref="S67:X67"/>
    <mergeCell ref="Z67:AE67"/>
    <mergeCell ref="AG67:AL67"/>
    <mergeCell ref="AN67:AS67"/>
    <mergeCell ref="AU67:AZ67"/>
    <mergeCell ref="L66:Q66"/>
    <mergeCell ref="S66:X66"/>
    <mergeCell ref="Z66:AE66"/>
    <mergeCell ref="AG66:AL66"/>
    <mergeCell ref="AN66:AS66"/>
    <mergeCell ref="AU66:AZ66"/>
    <mergeCell ref="L65:Q65"/>
    <mergeCell ref="S65:X65"/>
    <mergeCell ref="Z65:AE65"/>
    <mergeCell ref="AG65:AL65"/>
    <mergeCell ref="AN65:AS65"/>
    <mergeCell ref="AU65:AZ65"/>
    <mergeCell ref="L64:Q64"/>
    <mergeCell ref="S64:X64"/>
    <mergeCell ref="Z64:AE64"/>
    <mergeCell ref="AG64:AL64"/>
    <mergeCell ref="AN64:AS64"/>
    <mergeCell ref="AU64:AZ64"/>
    <mergeCell ref="L63:Q63"/>
    <mergeCell ref="S63:X63"/>
    <mergeCell ref="Z63:AE63"/>
    <mergeCell ref="AG63:AL63"/>
    <mergeCell ref="AN63:AS63"/>
    <mergeCell ref="AU63:AZ63"/>
    <mergeCell ref="L60:Q60"/>
    <mergeCell ref="S60:X60"/>
    <mergeCell ref="Z60:AE60"/>
    <mergeCell ref="AG60:AL60"/>
    <mergeCell ref="AN60:AS60"/>
    <mergeCell ref="AU60:AZ60"/>
    <mergeCell ref="L56:M56"/>
    <mergeCell ref="S56:T56"/>
    <mergeCell ref="Z56:AA56"/>
    <mergeCell ref="AG56:AH56"/>
    <mergeCell ref="AN56:AO56"/>
    <mergeCell ref="AU56:AV56"/>
    <mergeCell ref="L55:M55"/>
    <mergeCell ref="S55:T55"/>
    <mergeCell ref="Z55:AA55"/>
    <mergeCell ref="AG55:AH55"/>
    <mergeCell ref="AN55:AO55"/>
    <mergeCell ref="AU55:AV55"/>
    <mergeCell ref="L54:M54"/>
    <mergeCell ref="S54:T54"/>
    <mergeCell ref="Z54:AA54"/>
    <mergeCell ref="AG54:AH54"/>
    <mergeCell ref="AN54:AO54"/>
    <mergeCell ref="AU54:AV54"/>
    <mergeCell ref="L43:M43"/>
    <mergeCell ref="S43:T43"/>
    <mergeCell ref="Z43:AA43"/>
    <mergeCell ref="AG43:AH43"/>
    <mergeCell ref="AN43:AO43"/>
    <mergeCell ref="AU43:AV43"/>
    <mergeCell ref="L42:Q42"/>
    <mergeCell ref="S42:X42"/>
    <mergeCell ref="Z42:AE42"/>
    <mergeCell ref="AG42:AL42"/>
    <mergeCell ref="AN42:AS42"/>
    <mergeCell ref="AU42:AZ42"/>
    <mergeCell ref="AG38:AG39"/>
    <mergeCell ref="AH38:AH39"/>
    <mergeCell ref="AN38:AN39"/>
    <mergeCell ref="AO38:AO39"/>
    <mergeCell ref="AU38:AU39"/>
    <mergeCell ref="AV38:AV39"/>
    <mergeCell ref="L38:L39"/>
    <mergeCell ref="M38:M39"/>
    <mergeCell ref="S38:S39"/>
    <mergeCell ref="T38:T39"/>
    <mergeCell ref="Z38:Z39"/>
    <mergeCell ref="AA38:AA39"/>
    <mergeCell ref="L37:Q37"/>
    <mergeCell ref="S37:X37"/>
    <mergeCell ref="Z37:AE37"/>
    <mergeCell ref="AG37:AL37"/>
    <mergeCell ref="AN37:AS37"/>
    <mergeCell ref="AU37:AZ37"/>
    <mergeCell ref="L36:Q36"/>
    <mergeCell ref="S36:X36"/>
    <mergeCell ref="Z36:AE36"/>
    <mergeCell ref="AG36:AL36"/>
    <mergeCell ref="AN36:AS36"/>
    <mergeCell ref="AU36:AZ36"/>
    <mergeCell ref="L35:Q35"/>
    <mergeCell ref="S35:X35"/>
    <mergeCell ref="Z35:AE35"/>
    <mergeCell ref="AG35:AL35"/>
    <mergeCell ref="AN35:AS35"/>
    <mergeCell ref="AU35:AZ35"/>
    <mergeCell ref="L34:Q34"/>
    <mergeCell ref="S34:X34"/>
    <mergeCell ref="Z34:AE34"/>
    <mergeCell ref="AG34:AL34"/>
    <mergeCell ref="AN34:AS34"/>
    <mergeCell ref="AU34:AZ34"/>
    <mergeCell ref="AU30:AZ30"/>
    <mergeCell ref="L33:Q33"/>
    <mergeCell ref="S33:X33"/>
    <mergeCell ref="Z33:AE33"/>
    <mergeCell ref="AG33:AL33"/>
    <mergeCell ref="AN33:AS33"/>
    <mergeCell ref="AU33:AZ33"/>
    <mergeCell ref="AN26:AO26"/>
    <mergeCell ref="AU26:AV26"/>
    <mergeCell ref="B28:B29"/>
    <mergeCell ref="C28:C29"/>
    <mergeCell ref="B30:I30"/>
    <mergeCell ref="L30:Q30"/>
    <mergeCell ref="S30:X30"/>
    <mergeCell ref="Z30:AE30"/>
    <mergeCell ref="AG30:AL30"/>
    <mergeCell ref="AN30:AS30"/>
    <mergeCell ref="B26:B27"/>
    <mergeCell ref="C26:C27"/>
    <mergeCell ref="L26:M26"/>
    <mergeCell ref="S26:T26"/>
    <mergeCell ref="Z26:AA26"/>
    <mergeCell ref="AG26:AH26"/>
    <mergeCell ref="AG24:AH24"/>
    <mergeCell ref="AN24:AO24"/>
    <mergeCell ref="AU24:AV24"/>
    <mergeCell ref="L25:M25"/>
    <mergeCell ref="S25:T25"/>
    <mergeCell ref="Z25:AA25"/>
    <mergeCell ref="AG25:AH25"/>
    <mergeCell ref="AN25:AO25"/>
    <mergeCell ref="AU25:AV25"/>
    <mergeCell ref="B22:I22"/>
    <mergeCell ref="B24:B25"/>
    <mergeCell ref="C24:C25"/>
    <mergeCell ref="L24:M24"/>
    <mergeCell ref="S24:T24"/>
    <mergeCell ref="Z24:AA24"/>
    <mergeCell ref="B14:I14"/>
    <mergeCell ref="B16:B17"/>
    <mergeCell ref="C16:C17"/>
    <mergeCell ref="B18:B19"/>
    <mergeCell ref="C18:C19"/>
    <mergeCell ref="B20:B21"/>
    <mergeCell ref="C20:C21"/>
    <mergeCell ref="AN12:AS12"/>
    <mergeCell ref="AU12:AZ12"/>
    <mergeCell ref="L13:M13"/>
    <mergeCell ref="S13:T13"/>
    <mergeCell ref="Z13:AA13"/>
    <mergeCell ref="AG13:AH13"/>
    <mergeCell ref="AN13:AO13"/>
    <mergeCell ref="AU13:AV13"/>
    <mergeCell ref="AU8:AU9"/>
    <mergeCell ref="AV8:AV9"/>
    <mergeCell ref="AN8:AN9"/>
    <mergeCell ref="AO8:AO9"/>
    <mergeCell ref="B10:B11"/>
    <mergeCell ref="C10:C11"/>
    <mergeCell ref="B12:B13"/>
    <mergeCell ref="C12:C13"/>
    <mergeCell ref="L12:Q12"/>
    <mergeCell ref="S12:X12"/>
    <mergeCell ref="Z12:AE12"/>
    <mergeCell ref="AG12:AL12"/>
    <mergeCell ref="Z8:Z9"/>
    <mergeCell ref="AA8:AA9"/>
    <mergeCell ref="AG8:AG9"/>
    <mergeCell ref="AH8:AH9"/>
    <mergeCell ref="B8:B9"/>
    <mergeCell ref="C8:C9"/>
    <mergeCell ref="L8:L9"/>
    <mergeCell ref="M8:M9"/>
    <mergeCell ref="S8:S9"/>
    <mergeCell ref="T8:T9"/>
    <mergeCell ref="L7:Q7"/>
    <mergeCell ref="S7:X7"/>
    <mergeCell ref="Z7:AE7"/>
    <mergeCell ref="AG7:AL7"/>
    <mergeCell ref="AN7:AS7"/>
    <mergeCell ref="AU7:AZ7"/>
    <mergeCell ref="AU5:AZ5"/>
    <mergeCell ref="B6:I6"/>
    <mergeCell ref="L6:Q6"/>
    <mergeCell ref="S6:X6"/>
    <mergeCell ref="Z6:AE6"/>
    <mergeCell ref="AG6:AL6"/>
    <mergeCell ref="AN6:AS6"/>
    <mergeCell ref="AU6:AZ6"/>
    <mergeCell ref="B5:I5"/>
    <mergeCell ref="L5:Q5"/>
    <mergeCell ref="S5:X5"/>
    <mergeCell ref="Z5:AE5"/>
    <mergeCell ref="AG5:AL5"/>
    <mergeCell ref="AN5:AS5"/>
    <mergeCell ref="L1:Q1"/>
    <mergeCell ref="S1:X1"/>
    <mergeCell ref="Z1:AE1"/>
    <mergeCell ref="AG1:AL1"/>
    <mergeCell ref="AN1:AS1"/>
    <mergeCell ref="AU1:AZ1"/>
    <mergeCell ref="AU3:AZ3"/>
    <mergeCell ref="B4:I4"/>
    <mergeCell ref="L4:Q4"/>
    <mergeCell ref="S4:X4"/>
    <mergeCell ref="Z4:AE4"/>
    <mergeCell ref="AG4:AL4"/>
    <mergeCell ref="AN4:AS4"/>
    <mergeCell ref="AU4:AZ4"/>
    <mergeCell ref="B3:I3"/>
    <mergeCell ref="L3:Q3"/>
    <mergeCell ref="S3:X3"/>
    <mergeCell ref="Z3:AE3"/>
    <mergeCell ref="AG3:AL3"/>
    <mergeCell ref="AN3:AS3"/>
  </mergeCells>
  <pageMargins left="0.7" right="0.7" top="0.75" bottom="0.75" header="0.3" footer="0.3"/>
  <pageSetup scale="79" orientation="landscape" horizontalDpi="1200" verticalDpi="1200" r:id="rId1"/>
  <rowBreaks count="2" manualBreakCount="2">
    <brk id="30" max="51" man="1"/>
    <brk id="60" max="51" man="1"/>
  </rowBreaks>
  <colBreaks count="2" manualBreakCount="2">
    <brk id="10" max="89" man="1"/>
    <brk id="24" max="8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11</vt:i4>
      </vt:variant>
    </vt:vector>
  </HeadingPairs>
  <TitlesOfParts>
    <vt:vector size="21" baseType="lpstr">
      <vt:lpstr>Raw MG scores</vt:lpstr>
      <vt:lpstr>&gt;3.3 glands</vt:lpstr>
      <vt:lpstr>Adjusted scores</vt:lpstr>
      <vt:lpstr>for SAS</vt:lpstr>
      <vt:lpstr>SAS output</vt:lpstr>
      <vt:lpstr>for SAS HSD v CRSD</vt:lpstr>
      <vt:lpstr>for SAS HSD v CRLE</vt:lpstr>
      <vt:lpstr>for SAS CRSD v CRLE</vt:lpstr>
      <vt:lpstr>SAS output Kruskal-Wallis</vt:lpstr>
      <vt:lpstr>graphs</vt:lpstr>
      <vt:lpstr>'&gt;3.3 glands'!Print_Area</vt:lpstr>
      <vt:lpstr>'Adjusted scores'!Print_Area</vt:lpstr>
      <vt:lpstr>'Raw MG scores'!Print_Area</vt:lpstr>
      <vt:lpstr>'SAS output'!Print_Area</vt:lpstr>
      <vt:lpstr>'SAS output Kruskal-Wallis'!Print_Area</vt:lpstr>
      <vt:lpstr>'Adjusted scores'!Print_Titles</vt:lpstr>
      <vt:lpstr>'for SAS'!Print_Titles</vt:lpstr>
      <vt:lpstr>'for SAS CRSD v CRLE'!Print_Titles</vt:lpstr>
      <vt:lpstr>'for SAS HSD v CRLE'!Print_Titles</vt:lpstr>
      <vt:lpstr>'for SAS HSD v CRSD'!Print_Titles</vt:lpstr>
      <vt:lpstr>'Raw MG scores'!Print_Titles</vt:lpstr>
    </vt:vector>
  </TitlesOfParts>
  <Company>NIEHS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Figure 4</dc:title>
  <dc:subject>Stanko JP_ToxPath_2016</dc:subject>
  <dc:creator>Stanko, Jason (NIH/NIEHS) [E]</dc:creator>
  <cp:keywords>Figures</cp:keywords>
  <cp:lastModifiedBy>Xiaohua Gao</cp:lastModifiedBy>
  <cp:lastPrinted>2016-09-20T19:19:57Z</cp:lastPrinted>
  <dcterms:created xsi:type="dcterms:W3CDTF">2016-06-08T16:57:21Z</dcterms:created>
  <dcterms:modified xsi:type="dcterms:W3CDTF">2016-09-20T20:01:06Z</dcterms:modified>
  <cp:category>Data</cp:category>
</cp:coreProperties>
</file>