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/>
  <mc:AlternateContent xmlns:mc="http://schemas.openxmlformats.org/markup-compatibility/2006">
    <mc:Choice Requires="x15">
      <x15ac:absPath xmlns:x15ac="http://schemas.microsoft.com/office/spreadsheetml/2010/11/ac" url="V:\_Projects\Active\Publications_Workflow\Authors\G. Jean Harry\McPhersonCA_NeurotoxRes_2018_Fluoride\Downloaded from Bin\Table 2\"/>
    </mc:Choice>
  </mc:AlternateContent>
  <xr:revisionPtr revIDLastSave="0" documentId="13_ncr:1_{9C9773B7-2001-4E3F-8C5E-E2E51C860A8D}" xr6:coauthVersionLast="33" xr6:coauthVersionMax="33" xr10:uidLastSave="{00000000-0000-0000-0000-000000000000}"/>
  <bookViews>
    <workbookView xWindow="0" yWindow="0" windowWidth="28800" windowHeight="12024" tabRatio="500" xr2:uid="{00000000-000D-0000-FFFF-FFFF00000000}"/>
  </bookViews>
  <sheets>
    <sheet name="Adult" sheetId="1" r:id="rId1"/>
    <sheet name="PND25" sheetId="3" r:id="rId2"/>
  </sheets>
  <definedNames>
    <definedName name="_xlnm.Print_Area" localSheetId="1">'PND25'!$A$1:$L$72</definedName>
    <definedName name="_xlnm.Print_Titles" localSheetId="0">Adult!$A:$B,Adult!$1:$2</definedName>
    <definedName name="_xlnm.Print_Titles" localSheetId="1">'PND25'!$A:$B,'PND25'!$1:$2</definedName>
  </definedNames>
  <calcPr calcId="17901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" i="3" l="1"/>
  <c r="I5" i="3"/>
  <c r="I7" i="3"/>
  <c r="I9" i="3"/>
  <c r="I11" i="3"/>
  <c r="I13" i="3"/>
  <c r="L3" i="3"/>
  <c r="K3" i="3"/>
  <c r="D59" i="3"/>
  <c r="D61" i="3"/>
  <c r="D63" i="3"/>
  <c r="D65" i="3"/>
  <c r="D67" i="3"/>
  <c r="D69" i="3"/>
  <c r="G59" i="3"/>
  <c r="F59" i="3"/>
  <c r="D43" i="3"/>
  <c r="D45" i="3"/>
  <c r="D47" i="3"/>
  <c r="D49" i="3"/>
  <c r="D51" i="3"/>
  <c r="D53" i="3"/>
  <c r="G43" i="3"/>
  <c r="F43" i="3"/>
  <c r="D23" i="3"/>
  <c r="D25" i="3"/>
  <c r="D27" i="3"/>
  <c r="D29" i="3"/>
  <c r="D31" i="3"/>
  <c r="D33" i="3"/>
  <c r="G23" i="3"/>
  <c r="F23" i="3"/>
  <c r="D3" i="3"/>
  <c r="D5" i="3"/>
  <c r="D7" i="3"/>
  <c r="D9" i="3"/>
  <c r="D11" i="3"/>
  <c r="D13" i="3"/>
  <c r="G3" i="3"/>
  <c r="F3" i="3"/>
  <c r="I69" i="3"/>
  <c r="I67" i="3"/>
  <c r="I65" i="3"/>
  <c r="I63" i="3"/>
  <c r="I61" i="3"/>
  <c r="I59" i="3"/>
  <c r="I51" i="3"/>
  <c r="I49" i="3"/>
  <c r="I47" i="3"/>
  <c r="I45" i="3"/>
  <c r="I43" i="3"/>
  <c r="I33" i="3"/>
  <c r="I31" i="3"/>
  <c r="I29" i="3"/>
  <c r="I27" i="3"/>
  <c r="I25" i="3"/>
  <c r="I23" i="3"/>
  <c r="S77" i="1"/>
  <c r="U77" i="1"/>
  <c r="V77" i="1"/>
  <c r="U75" i="1"/>
  <c r="V75" i="1"/>
  <c r="S73" i="1"/>
  <c r="U73" i="1"/>
  <c r="V73" i="1"/>
  <c r="U71" i="1"/>
  <c r="V71" i="1"/>
  <c r="S69" i="1"/>
  <c r="U69" i="1"/>
  <c r="V69" i="1"/>
  <c r="S67" i="1"/>
  <c r="U67" i="1"/>
  <c r="V67" i="1"/>
  <c r="S65" i="1"/>
  <c r="U65" i="1"/>
  <c r="V65" i="1"/>
  <c r="S63" i="1"/>
  <c r="U63" i="1"/>
  <c r="V63" i="1"/>
  <c r="S41" i="1"/>
  <c r="U41" i="1"/>
  <c r="V41" i="1"/>
  <c r="S39" i="1"/>
  <c r="U39" i="1"/>
  <c r="V39" i="1"/>
  <c r="S37" i="1"/>
  <c r="U37" i="1"/>
  <c r="V37" i="1"/>
  <c r="S35" i="1"/>
  <c r="U35" i="1"/>
  <c r="V35" i="1"/>
  <c r="S33" i="1"/>
  <c r="U33" i="1"/>
  <c r="V33" i="1"/>
  <c r="S31" i="1"/>
  <c r="U31" i="1"/>
  <c r="V31" i="1"/>
  <c r="S29" i="1"/>
  <c r="U29" i="1"/>
  <c r="V29" i="1"/>
  <c r="S27" i="1"/>
  <c r="U27" i="1"/>
  <c r="V27" i="1"/>
  <c r="N59" i="1"/>
  <c r="N61" i="1"/>
  <c r="N63" i="1"/>
  <c r="N65" i="1"/>
  <c r="N67" i="1"/>
  <c r="N69" i="1"/>
  <c r="N71" i="1"/>
  <c r="N73" i="1"/>
  <c r="N75" i="1"/>
  <c r="N77" i="1"/>
  <c r="Q59" i="1"/>
  <c r="P59" i="1"/>
  <c r="N43" i="1"/>
  <c r="N45" i="1"/>
  <c r="N47" i="1"/>
  <c r="N49" i="1"/>
  <c r="N51" i="1"/>
  <c r="N53" i="1"/>
  <c r="N55" i="1"/>
  <c r="N57" i="1"/>
  <c r="Q43" i="1"/>
  <c r="P43" i="1"/>
  <c r="N23" i="1"/>
  <c r="N25" i="1"/>
  <c r="N27" i="1"/>
  <c r="N29" i="1"/>
  <c r="N31" i="1"/>
  <c r="N33" i="1"/>
  <c r="N35" i="1"/>
  <c r="N37" i="1"/>
  <c r="N39" i="1"/>
  <c r="N41" i="1"/>
  <c r="Q23" i="1"/>
  <c r="P23" i="1"/>
  <c r="N3" i="1"/>
  <c r="N5" i="1"/>
  <c r="N7" i="1"/>
  <c r="N9" i="1"/>
  <c r="N11" i="1"/>
  <c r="N13" i="1"/>
  <c r="N15" i="1"/>
  <c r="N17" i="1"/>
  <c r="N19" i="1"/>
  <c r="N21" i="1"/>
  <c r="Q3" i="1"/>
  <c r="P3" i="1"/>
  <c r="I59" i="1"/>
  <c r="I61" i="1"/>
  <c r="I63" i="1"/>
  <c r="I65" i="1"/>
  <c r="I67" i="1"/>
  <c r="I69" i="1"/>
  <c r="I71" i="1"/>
  <c r="I73" i="1"/>
  <c r="I75" i="1"/>
  <c r="I77" i="1"/>
  <c r="L59" i="1"/>
  <c r="I43" i="1"/>
  <c r="I45" i="1"/>
  <c r="I47" i="1"/>
  <c r="I49" i="1"/>
  <c r="I51" i="1"/>
  <c r="I53" i="1"/>
  <c r="I55" i="1"/>
  <c r="I57" i="1"/>
  <c r="L43" i="1"/>
  <c r="I23" i="1"/>
  <c r="I25" i="1"/>
  <c r="I27" i="1"/>
  <c r="I29" i="1"/>
  <c r="I31" i="1"/>
  <c r="I33" i="1"/>
  <c r="I35" i="1"/>
  <c r="I37" i="1"/>
  <c r="I39" i="1"/>
  <c r="I41" i="1"/>
  <c r="L23" i="1"/>
  <c r="I3" i="1"/>
  <c r="I5" i="1"/>
  <c r="I7" i="1"/>
  <c r="I9" i="1"/>
  <c r="I11" i="1"/>
  <c r="I13" i="1"/>
  <c r="I15" i="1"/>
  <c r="I17" i="1"/>
  <c r="I19" i="1"/>
  <c r="I21" i="1"/>
  <c r="L3" i="1"/>
  <c r="K59" i="1"/>
  <c r="K43" i="1"/>
  <c r="K23" i="1"/>
  <c r="K3" i="1"/>
  <c r="D59" i="1"/>
  <c r="G59" i="1"/>
  <c r="F59" i="1"/>
  <c r="D43" i="1"/>
  <c r="D45" i="1"/>
  <c r="D47" i="1"/>
  <c r="D49" i="1"/>
  <c r="D51" i="1"/>
  <c r="D53" i="1"/>
  <c r="D55" i="1"/>
  <c r="D57" i="1"/>
  <c r="G43" i="1"/>
  <c r="F43" i="1"/>
  <c r="D23" i="1"/>
  <c r="D25" i="1"/>
  <c r="G23" i="1"/>
  <c r="F23" i="1"/>
  <c r="D3" i="1"/>
  <c r="D5" i="1"/>
  <c r="D17" i="1"/>
  <c r="D21" i="1"/>
  <c r="G3" i="1"/>
  <c r="F3" i="1"/>
</calcChain>
</file>

<file path=xl/sharedStrings.xml><?xml version="1.0" encoding="utf-8"?>
<sst xmlns="http://schemas.openxmlformats.org/spreadsheetml/2006/main" count="110" uniqueCount="52">
  <si>
    <t>SAMPLE</t>
  </si>
  <si>
    <t>DG</t>
  </si>
  <si>
    <t>ug/F mL</t>
  </si>
  <si>
    <t>Replicate Mean</t>
  </si>
  <si>
    <t>Group Mean</t>
  </si>
  <si>
    <t>Group SEM</t>
  </si>
  <si>
    <t>SERUM</t>
  </si>
  <si>
    <t>S3 C3-1</t>
  </si>
  <si>
    <t>S3 C3-2</t>
  </si>
  <si>
    <t>S3 C3-5</t>
  </si>
  <si>
    <t>S3 C3-6</t>
  </si>
  <si>
    <t>S3 C4-1</t>
  </si>
  <si>
    <t>S3 C4-2</t>
  </si>
  <si>
    <t>S3 C4-3</t>
  </si>
  <si>
    <t>S3 C4-4</t>
  </si>
  <si>
    <t>S3 C4-5</t>
  </si>
  <si>
    <t>S3 C4-6</t>
  </si>
  <si>
    <t>S3 C3-7</t>
  </si>
  <si>
    <t>S3 C3-9</t>
  </si>
  <si>
    <t>S4 C3-1</t>
  </si>
  <si>
    <t>S4 C3-2</t>
  </si>
  <si>
    <t>S4 C3-5</t>
  </si>
  <si>
    <t>S4 C3-7</t>
  </si>
  <si>
    <t>S4 C3-8</t>
  </si>
  <si>
    <t>S4 C3-9</t>
  </si>
  <si>
    <t>S4 C3-10</t>
  </si>
  <si>
    <t>S4 C3-11</t>
  </si>
  <si>
    <t>S3 C3-13</t>
  </si>
  <si>
    <t>S3 C3-16</t>
  </si>
  <si>
    <t>S3 C3-17</t>
  </si>
  <si>
    <t>S3 C3-18</t>
  </si>
  <si>
    <t>S3 C4-13</t>
  </si>
  <si>
    <t>S3 C4-14</t>
  </si>
  <si>
    <t>S3 C4-15</t>
  </si>
  <si>
    <t>S3 C4-16</t>
  </si>
  <si>
    <t>S3 C3-23</t>
  </si>
  <si>
    <t>S3 C3-26</t>
  </si>
  <si>
    <t>S4 C3-13</t>
  </si>
  <si>
    <t>S4 C3-15</t>
  </si>
  <si>
    <t>S4 C3-16</t>
  </si>
  <si>
    <t>S4 C3-17</t>
  </si>
  <si>
    <t>S4 C3-18</t>
  </si>
  <si>
    <t>S4 C3-19</t>
  </si>
  <si>
    <t>S4 C3-21</t>
  </si>
  <si>
    <t>S4 C3-22</t>
  </si>
  <si>
    <t>Brain</t>
  </si>
  <si>
    <t>Femur</t>
  </si>
  <si>
    <t>ug F/ g</t>
  </si>
  <si>
    <t>ug F/ mL</t>
  </si>
  <si>
    <t>ug F mL/ug Ucr mL</t>
  </si>
  <si>
    <t>ug Ucr/ mL</t>
  </si>
  <si>
    <t>X 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</si>
</sst>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5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 applyAlignment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5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8"/>
  <sheetViews>
    <sheetView tabSelected="1" zoomScaleNormal="100" workbookViewId="0"/>
  </sheetViews>
  <sheetFormatPr defaultColWidth="10.796875" defaultRowHeight="14.4" x14ac:dyDescent="0.3"/>
  <cols>
    <col min="1" max="3" width="10.796875" style="1"/>
    <col min="4" max="4" width="15.796875" style="1" bestFit="1" customWidth="1"/>
    <col min="5" max="5" width="10.796875" style="1"/>
    <col min="6" max="6" width="13" style="1" bestFit="1" customWidth="1"/>
    <col min="7" max="7" width="11.796875" style="7" bestFit="1" customWidth="1"/>
    <col min="8" max="8" width="10.796875" style="1"/>
    <col min="9" max="9" width="16.19921875" style="1" bestFit="1" customWidth="1"/>
    <col min="10" max="10" width="10.796875" style="1"/>
    <col min="11" max="11" width="13.296875" style="1" bestFit="1" customWidth="1"/>
    <col min="12" max="12" width="12" style="7" bestFit="1" customWidth="1"/>
    <col min="13" max="13" width="10.796875" style="1"/>
    <col min="14" max="14" width="16.19921875" style="1" bestFit="1" customWidth="1"/>
    <col min="15" max="15" width="10.796875" style="1"/>
    <col min="16" max="16" width="13.296875" style="1" bestFit="1" customWidth="1"/>
    <col min="17" max="17" width="12" style="7" bestFit="1" customWidth="1"/>
    <col min="18" max="18" width="10.796875" style="1"/>
    <col min="19" max="19" width="16.19921875" style="1" bestFit="1" customWidth="1"/>
    <col min="20" max="21" width="19" style="1" bestFit="1" customWidth="1"/>
    <col min="22" max="16384" width="10.796875" style="1"/>
  </cols>
  <sheetData>
    <row r="1" spans="1:22" x14ac:dyDescent="0.3">
      <c r="D1" s="2"/>
      <c r="E1" s="2" t="s">
        <v>6</v>
      </c>
      <c r="F1" s="2"/>
      <c r="G1" s="2"/>
      <c r="I1" s="2"/>
      <c r="J1" s="2" t="s">
        <v>45</v>
      </c>
      <c r="K1" s="2"/>
      <c r="L1" s="2"/>
      <c r="N1" s="2"/>
      <c r="O1" s="2" t="s">
        <v>46</v>
      </c>
      <c r="P1" s="2"/>
      <c r="Q1" s="2"/>
    </row>
    <row r="2" spans="1:22" s="3" customFormat="1" ht="15" thickBot="1" x14ac:dyDescent="0.35">
      <c r="A2" s="3" t="s">
        <v>0</v>
      </c>
      <c r="B2" s="3" t="s">
        <v>1</v>
      </c>
      <c r="C2" s="3" t="s">
        <v>2</v>
      </c>
      <c r="D2" s="3" t="s">
        <v>3</v>
      </c>
      <c r="F2" s="3" t="s">
        <v>4</v>
      </c>
      <c r="G2" s="4" t="s">
        <v>5</v>
      </c>
      <c r="H2" s="3" t="s">
        <v>47</v>
      </c>
      <c r="I2" s="3" t="s">
        <v>3</v>
      </c>
      <c r="K2" s="3" t="s">
        <v>4</v>
      </c>
      <c r="L2" s="4" t="s">
        <v>5</v>
      </c>
      <c r="M2" s="3" t="s">
        <v>47</v>
      </c>
      <c r="N2" s="3" t="s">
        <v>3</v>
      </c>
      <c r="P2" s="3" t="s">
        <v>4</v>
      </c>
      <c r="Q2" s="4" t="s">
        <v>5</v>
      </c>
      <c r="R2" s="3" t="s">
        <v>48</v>
      </c>
      <c r="S2" s="3" t="s">
        <v>3</v>
      </c>
      <c r="T2" s="3" t="s">
        <v>50</v>
      </c>
      <c r="U2" s="3" t="s">
        <v>49</v>
      </c>
      <c r="V2" s="3" t="s">
        <v>51</v>
      </c>
    </row>
    <row r="3" spans="1:22" ht="15" thickTop="1" x14ac:dyDescent="0.3">
      <c r="A3" s="1" t="s">
        <v>7</v>
      </c>
      <c r="B3" s="1">
        <v>1</v>
      </c>
      <c r="C3" s="5">
        <v>1.9099999999999999E-2</v>
      </c>
      <c r="D3" s="5">
        <f>(C3+C4)/2</f>
        <v>2.1999999999999999E-2</v>
      </c>
      <c r="E3" s="5"/>
      <c r="F3" s="5">
        <f>AVERAGE(D3:D22)</f>
        <v>1.8179999999999998E-2</v>
      </c>
      <c r="G3" s="6">
        <f>STDEV(D3:D21)/SQRT(9)</f>
        <v>2.6571380686839347E-3</v>
      </c>
      <c r="H3" s="1">
        <v>0.42420000000000002</v>
      </c>
      <c r="I3" s="1">
        <f>(H3+H4)/2</f>
        <v>0.22615000000000002</v>
      </c>
      <c r="K3" s="1">
        <f>AVERAGE(I3:I22)</f>
        <v>0.19090000000000001</v>
      </c>
      <c r="L3" s="7">
        <f>STDEV(I3:I22)/SQRT(9)</f>
        <v>8.1409442228470144E-2</v>
      </c>
      <c r="M3" s="1">
        <v>561.10310000000004</v>
      </c>
      <c r="N3" s="1">
        <f>(M3+M4)/2</f>
        <v>584.14620000000002</v>
      </c>
      <c r="P3" s="1">
        <f>AVERAGE(N3:N22)</f>
        <v>541.59657499999992</v>
      </c>
      <c r="Q3" s="7">
        <f>STDEV(N3:N22)/SQRT(9)</f>
        <v>14.351042802860063</v>
      </c>
    </row>
    <row r="4" spans="1:22" x14ac:dyDescent="0.3">
      <c r="A4" s="1" t="s">
        <v>7</v>
      </c>
      <c r="B4" s="1">
        <v>1</v>
      </c>
      <c r="C4" s="5">
        <v>2.4899999999999999E-2</v>
      </c>
      <c r="D4" s="5"/>
      <c r="E4" s="5"/>
      <c r="F4" s="5"/>
      <c r="G4" s="6"/>
      <c r="H4" s="1">
        <v>2.81E-2</v>
      </c>
      <c r="M4" s="1">
        <v>607.1893</v>
      </c>
    </row>
    <row r="5" spans="1:22" x14ac:dyDescent="0.3">
      <c r="A5" s="1" t="s">
        <v>8</v>
      </c>
      <c r="B5" s="1">
        <v>1</v>
      </c>
      <c r="C5" s="5">
        <v>7.9000000000000008E-3</v>
      </c>
      <c r="D5" s="5">
        <f>(C5+C6)/2</f>
        <v>9.0500000000000008E-3</v>
      </c>
      <c r="E5" s="5"/>
      <c r="F5" s="5"/>
      <c r="G5" s="6"/>
      <c r="H5" s="1">
        <v>1.3435999999999999</v>
      </c>
      <c r="I5" s="1">
        <f>(H5+H6)/2</f>
        <v>0.72594999999999998</v>
      </c>
      <c r="M5" s="1">
        <v>475.79180000000002</v>
      </c>
      <c r="N5" s="1">
        <f>(M5+M6)/2</f>
        <v>483.56290000000001</v>
      </c>
    </row>
    <row r="6" spans="1:22" x14ac:dyDescent="0.3">
      <c r="A6" s="1" t="s">
        <v>8</v>
      </c>
      <c r="B6" s="1">
        <v>1</v>
      </c>
      <c r="C6" s="5">
        <v>1.0200000000000001E-2</v>
      </c>
      <c r="D6" s="5"/>
      <c r="E6" s="5"/>
      <c r="F6" s="5"/>
      <c r="G6" s="6"/>
      <c r="H6" s="1">
        <v>0.10829999999999999</v>
      </c>
      <c r="M6" s="1">
        <v>491.334</v>
      </c>
    </row>
    <row r="7" spans="1:22" x14ac:dyDescent="0.3">
      <c r="A7" s="1" t="s">
        <v>9</v>
      </c>
      <c r="B7" s="1">
        <v>1</v>
      </c>
      <c r="C7" s="5">
        <v>2.7300000000000001E-2</v>
      </c>
      <c r="D7" s="5">
        <v>2.7300000000000001E-2</v>
      </c>
      <c r="E7" s="5"/>
      <c r="F7" s="5"/>
      <c r="G7" s="6"/>
      <c r="H7" s="1">
        <v>0.94769999999999999</v>
      </c>
      <c r="I7" s="1">
        <f>(H7+H8)/2</f>
        <v>0.49259999999999998</v>
      </c>
      <c r="M7" s="1">
        <v>533.94489999999996</v>
      </c>
      <c r="N7" s="1">
        <f>(M7+M8)/2</f>
        <v>528.58384999999998</v>
      </c>
    </row>
    <row r="8" spans="1:22" x14ac:dyDescent="0.3">
      <c r="A8" s="1" t="s">
        <v>9</v>
      </c>
      <c r="B8" s="1">
        <v>1</v>
      </c>
      <c r="C8" s="5"/>
      <c r="D8" s="5"/>
      <c r="E8" s="5"/>
      <c r="F8" s="5"/>
      <c r="G8" s="6"/>
      <c r="H8" s="1">
        <v>3.7499999999999999E-2</v>
      </c>
      <c r="M8" s="1">
        <v>523.22280000000001</v>
      </c>
    </row>
    <row r="9" spans="1:22" x14ac:dyDescent="0.3">
      <c r="A9" s="1" t="s">
        <v>10</v>
      </c>
      <c r="B9" s="1">
        <v>1</v>
      </c>
      <c r="C9" s="5">
        <v>2.9499999999999998E-2</v>
      </c>
      <c r="D9" s="5">
        <v>2.9499999999999998E-2</v>
      </c>
      <c r="E9" s="5"/>
      <c r="F9" s="5"/>
      <c r="G9" s="6"/>
      <c r="H9" s="1">
        <v>5.3699999999999998E-2</v>
      </c>
      <c r="I9" s="1">
        <f>(H9+H10)/2</f>
        <v>2.7999999999999997E-2</v>
      </c>
      <c r="M9" s="1">
        <v>552.32500000000005</v>
      </c>
      <c r="N9" s="1">
        <f>(M9+M10)/2</f>
        <v>540.9239</v>
      </c>
    </row>
    <row r="10" spans="1:22" x14ac:dyDescent="0.3">
      <c r="A10" s="1" t="s">
        <v>10</v>
      </c>
      <c r="B10" s="1">
        <v>1</v>
      </c>
      <c r="C10" s="5"/>
      <c r="D10" s="5"/>
      <c r="E10" s="5"/>
      <c r="F10" s="5"/>
      <c r="G10" s="6"/>
      <c r="H10" s="1">
        <v>2.3E-3</v>
      </c>
      <c r="M10" s="1">
        <v>529.52279999999996</v>
      </c>
    </row>
    <row r="11" spans="1:22" x14ac:dyDescent="0.3">
      <c r="A11" s="1" t="s">
        <v>11</v>
      </c>
      <c r="B11" s="1">
        <v>1</v>
      </c>
      <c r="C11" s="5">
        <v>9.1000000000000004E-3</v>
      </c>
      <c r="D11" s="5">
        <v>9.1000000000000004E-3</v>
      </c>
      <c r="E11" s="5"/>
      <c r="F11" s="5"/>
      <c r="G11" s="6"/>
      <c r="H11" s="1">
        <v>0.15090000000000001</v>
      </c>
      <c r="I11" s="1">
        <f>(H11+H12)/2</f>
        <v>8.4600000000000009E-2</v>
      </c>
      <c r="M11" s="1">
        <v>491.41579999999999</v>
      </c>
      <c r="N11" s="1">
        <f>(M11+M12)/2</f>
        <v>499.03660000000002</v>
      </c>
    </row>
    <row r="12" spans="1:22" x14ac:dyDescent="0.3">
      <c r="A12" s="1" t="s">
        <v>11</v>
      </c>
      <c r="B12" s="1">
        <v>1</v>
      </c>
      <c r="C12" s="5"/>
      <c r="D12" s="5"/>
      <c r="E12" s="5"/>
      <c r="F12" s="5"/>
      <c r="G12" s="6"/>
      <c r="H12" s="1">
        <v>1.83E-2</v>
      </c>
      <c r="M12" s="1">
        <v>506.6574</v>
      </c>
    </row>
    <row r="13" spans="1:22" x14ac:dyDescent="0.3">
      <c r="A13" s="1" t="s">
        <v>12</v>
      </c>
      <c r="B13" s="1">
        <v>1</v>
      </c>
      <c r="C13" s="5">
        <v>2.6599999999999999E-2</v>
      </c>
      <c r="D13" s="5">
        <v>2.6599999999999999E-2</v>
      </c>
      <c r="E13" s="5"/>
      <c r="F13" s="5"/>
      <c r="G13" s="6"/>
      <c r="H13" s="1">
        <v>2.6800000000000001E-2</v>
      </c>
      <c r="I13" s="1">
        <f>(H13+H14)/2</f>
        <v>1.5600000000000001E-2</v>
      </c>
      <c r="M13" s="1">
        <v>557.06489999999997</v>
      </c>
      <c r="N13" s="1">
        <f>(M13+M14)/2</f>
        <v>570.41149999999993</v>
      </c>
    </row>
    <row r="14" spans="1:22" x14ac:dyDescent="0.3">
      <c r="A14" s="1" t="s">
        <v>12</v>
      </c>
      <c r="B14" s="1">
        <v>1</v>
      </c>
      <c r="C14" s="5"/>
      <c r="D14" s="5"/>
      <c r="E14" s="5"/>
      <c r="F14" s="5"/>
      <c r="G14" s="6"/>
      <c r="H14" s="1">
        <v>4.4000000000000003E-3</v>
      </c>
      <c r="M14" s="1">
        <v>583.75810000000001</v>
      </c>
    </row>
    <row r="15" spans="1:22" x14ac:dyDescent="0.3">
      <c r="A15" s="1" t="s">
        <v>13</v>
      </c>
      <c r="B15" s="1">
        <v>1</v>
      </c>
      <c r="C15" s="5">
        <v>1.8700000000000001E-2</v>
      </c>
      <c r="D15" s="5">
        <v>1.8700000000000001E-2</v>
      </c>
      <c r="E15" s="5"/>
      <c r="F15" s="5"/>
      <c r="G15" s="6"/>
      <c r="H15" s="1">
        <v>0.42030000000000001</v>
      </c>
      <c r="I15" s="1">
        <f>(H15+H16)/2</f>
        <v>0.26519999999999999</v>
      </c>
      <c r="M15" s="1">
        <v>519.15710000000001</v>
      </c>
      <c r="N15" s="1">
        <f>(M15+M16)/2</f>
        <v>502.81229999999999</v>
      </c>
    </row>
    <row r="16" spans="1:22" x14ac:dyDescent="0.3">
      <c r="A16" s="1" t="s">
        <v>13</v>
      </c>
      <c r="B16" s="1">
        <v>1</v>
      </c>
      <c r="C16" s="5"/>
      <c r="D16" s="5"/>
      <c r="E16" s="5"/>
      <c r="F16" s="5"/>
      <c r="G16" s="6"/>
      <c r="H16" s="1">
        <v>0.1101</v>
      </c>
      <c r="M16" s="1">
        <v>486.46749999999997</v>
      </c>
    </row>
    <row r="17" spans="1:22" x14ac:dyDescent="0.3">
      <c r="A17" s="1" t="s">
        <v>14</v>
      </c>
      <c r="B17" s="1">
        <v>1</v>
      </c>
      <c r="C17" s="5">
        <v>2.01E-2</v>
      </c>
      <c r="D17" s="5">
        <f>(C17+C18)/2</f>
        <v>1.77E-2</v>
      </c>
      <c r="E17" s="5"/>
      <c r="F17" s="5"/>
      <c r="G17" s="6"/>
      <c r="H17" s="1">
        <v>3.6900000000000002E-2</v>
      </c>
      <c r="I17" s="1">
        <f>(H17+H18)/2</f>
        <v>2.2749999999999999E-2</v>
      </c>
      <c r="M17" s="1">
        <v>612.71429999999998</v>
      </c>
      <c r="N17" s="1">
        <f>(M17+M18)/2</f>
        <v>613.42295000000001</v>
      </c>
    </row>
    <row r="18" spans="1:22" x14ac:dyDescent="0.3">
      <c r="A18" s="1" t="s">
        <v>14</v>
      </c>
      <c r="B18" s="1">
        <v>1</v>
      </c>
      <c r="C18" s="5">
        <v>1.5299999999999999E-2</v>
      </c>
      <c r="D18" s="5"/>
      <c r="E18" s="5"/>
      <c r="F18" s="5"/>
      <c r="G18" s="6"/>
      <c r="H18" s="1">
        <v>8.6E-3</v>
      </c>
      <c r="M18" s="1">
        <v>614.13160000000005</v>
      </c>
    </row>
    <row r="19" spans="1:22" x14ac:dyDescent="0.3">
      <c r="A19" s="1" t="s">
        <v>15</v>
      </c>
      <c r="B19" s="1">
        <v>1</v>
      </c>
      <c r="C19" s="5">
        <v>9.5999999999999992E-3</v>
      </c>
      <c r="D19" s="5">
        <v>9.5999999999999992E-3</v>
      </c>
      <c r="E19" s="5"/>
      <c r="F19" s="5"/>
      <c r="G19" s="6"/>
      <c r="H19" s="1">
        <v>6.1100000000000002E-2</v>
      </c>
      <c r="I19" s="1">
        <f>(H19+H20)/2</f>
        <v>3.5500000000000004E-2</v>
      </c>
      <c r="M19" s="1">
        <v>572.20820000000003</v>
      </c>
      <c r="N19" s="1">
        <f>(M19+M20)/2</f>
        <v>577.99985000000004</v>
      </c>
    </row>
    <row r="20" spans="1:22" x14ac:dyDescent="0.3">
      <c r="A20" s="1" t="s">
        <v>15</v>
      </c>
      <c r="B20" s="1">
        <v>1</v>
      </c>
      <c r="C20" s="5"/>
      <c r="D20" s="5"/>
      <c r="E20" s="5"/>
      <c r="F20" s="5"/>
      <c r="G20" s="6"/>
      <c r="H20" s="1">
        <v>9.9000000000000008E-3</v>
      </c>
      <c r="M20" s="1">
        <v>583.79150000000004</v>
      </c>
    </row>
    <row r="21" spans="1:22" x14ac:dyDescent="0.3">
      <c r="A21" s="1" t="s">
        <v>16</v>
      </c>
      <c r="B21" s="1">
        <v>1</v>
      </c>
      <c r="C21" s="5">
        <v>1.17E-2</v>
      </c>
      <c r="D21" s="5">
        <f>(C21+C22)/2</f>
        <v>1.225E-2</v>
      </c>
      <c r="E21" s="5"/>
      <c r="F21" s="5"/>
      <c r="G21" s="6"/>
      <c r="H21" s="1">
        <v>2.4899999999999999E-2</v>
      </c>
      <c r="I21" s="1">
        <f>(H21+H22)/2</f>
        <v>1.265E-2</v>
      </c>
      <c r="M21" s="1">
        <v>501.74939999999998</v>
      </c>
      <c r="N21" s="1">
        <f>(M21+M22)/2</f>
        <v>515.06569999999999</v>
      </c>
    </row>
    <row r="22" spans="1:22" s="8" customFormat="1" x14ac:dyDescent="0.3">
      <c r="A22" s="8" t="s">
        <v>16</v>
      </c>
      <c r="B22" s="8">
        <v>1</v>
      </c>
      <c r="C22" s="9">
        <v>1.2800000000000001E-2</v>
      </c>
      <c r="D22" s="9"/>
      <c r="E22" s="9"/>
      <c r="F22" s="9"/>
      <c r="G22" s="10"/>
      <c r="H22" s="8">
        <v>4.0000000000000002E-4</v>
      </c>
      <c r="L22" s="11"/>
      <c r="M22" s="8">
        <v>528.38199999999995</v>
      </c>
      <c r="Q22" s="11"/>
    </row>
    <row r="23" spans="1:22" x14ac:dyDescent="0.3">
      <c r="A23" s="1" t="s">
        <v>17</v>
      </c>
      <c r="B23" s="1">
        <v>2</v>
      </c>
      <c r="C23" s="5">
        <v>8.0000000000000004E-4</v>
      </c>
      <c r="D23" s="5">
        <f>(C23+C24)/2</f>
        <v>8.0000000000000004E-4</v>
      </c>
      <c r="E23" s="5"/>
      <c r="F23" s="5">
        <f>AVERAGE(D23:D42)</f>
        <v>9.7499999999999996E-4</v>
      </c>
      <c r="G23" s="6">
        <f>STDEV(D23:D41)/SQRT(9)</f>
        <v>1.5816267606096399E-4</v>
      </c>
      <c r="H23" s="1">
        <v>1.67E-2</v>
      </c>
      <c r="I23" s="1">
        <f>(H23+H24)/2</f>
        <v>9.1999999999999998E-3</v>
      </c>
      <c r="K23" s="1">
        <f>AVERAGE(I23:I42)</f>
        <v>0.11839</v>
      </c>
      <c r="L23" s="7">
        <f>STDEV(I23:I42)/SQRT(9)</f>
        <v>4.7691861898630304E-2</v>
      </c>
      <c r="M23" s="1">
        <v>55.6873</v>
      </c>
      <c r="N23" s="1">
        <f>(M23+M24)/2</f>
        <v>56.5794</v>
      </c>
      <c r="P23" s="1">
        <f>AVERAGE(N23:N42)</f>
        <v>158.05995000000001</v>
      </c>
      <c r="Q23" s="7">
        <f>STDEV(N23:N42)/SQRT(9)</f>
        <v>84.205903127320326</v>
      </c>
    </row>
    <row r="24" spans="1:22" x14ac:dyDescent="0.3">
      <c r="A24" s="1" t="s">
        <v>17</v>
      </c>
      <c r="B24" s="1">
        <v>2</v>
      </c>
      <c r="C24" s="5">
        <v>8.0000000000000004E-4</v>
      </c>
      <c r="D24" s="5"/>
      <c r="E24" s="5"/>
      <c r="F24" s="5"/>
      <c r="G24" s="6"/>
      <c r="H24" s="1">
        <v>1.6999999999999999E-3</v>
      </c>
      <c r="M24" s="1">
        <v>57.471499999999999</v>
      </c>
    </row>
    <row r="25" spans="1:22" x14ac:dyDescent="0.3">
      <c r="A25" s="1" t="s">
        <v>18</v>
      </c>
      <c r="B25" s="1">
        <v>2</v>
      </c>
      <c r="C25" s="5">
        <v>2.9999999999999997E-4</v>
      </c>
      <c r="D25" s="5">
        <f>(C25+C26)/2</f>
        <v>2.5000000000000001E-4</v>
      </c>
      <c r="E25" s="5"/>
      <c r="F25" s="5"/>
      <c r="G25" s="6"/>
      <c r="H25" s="1">
        <v>5.1000000000000004E-3</v>
      </c>
      <c r="I25" s="1">
        <f>(H25+H26)/2</f>
        <v>3.15E-3</v>
      </c>
      <c r="M25" s="1">
        <v>56.783999999999999</v>
      </c>
      <c r="N25" s="1">
        <f>(M25+M26)/2</f>
        <v>60.145600000000002</v>
      </c>
    </row>
    <row r="26" spans="1:22" x14ac:dyDescent="0.3">
      <c r="A26" s="1" t="s">
        <v>18</v>
      </c>
      <c r="B26" s="1">
        <v>2</v>
      </c>
      <c r="C26" s="5">
        <v>2.0000000000000001E-4</v>
      </c>
      <c r="D26" s="5"/>
      <c r="E26" s="5"/>
      <c r="F26" s="5"/>
      <c r="G26" s="6"/>
      <c r="H26" s="1">
        <v>1.1999999999999999E-3</v>
      </c>
      <c r="M26" s="1">
        <v>63.507199999999997</v>
      </c>
    </row>
    <row r="27" spans="1:22" x14ac:dyDescent="0.3">
      <c r="A27" s="1" t="s">
        <v>19</v>
      </c>
      <c r="B27" s="1">
        <v>2</v>
      </c>
      <c r="C27" s="5">
        <v>1.6999999999999999E-3</v>
      </c>
      <c r="D27" s="5">
        <v>1.6999999999999999E-3</v>
      </c>
      <c r="E27" s="5"/>
      <c r="F27" s="5"/>
      <c r="G27" s="6"/>
      <c r="H27" s="1">
        <v>0.41439999999999999</v>
      </c>
      <c r="I27" s="1">
        <f>(H27+H28)/2</f>
        <v>0.23965</v>
      </c>
      <c r="M27" s="1">
        <v>271.48200000000003</v>
      </c>
      <c r="N27" s="1">
        <f>(M27+M28)/2</f>
        <v>276.88945000000001</v>
      </c>
      <c r="R27" s="1">
        <v>0.39250000000000002</v>
      </c>
      <c r="S27" s="1">
        <f>(R27+R28)/2</f>
        <v>0.373</v>
      </c>
      <c r="T27" s="1">
        <v>600</v>
      </c>
      <c r="U27" s="1">
        <f>(S27/T27)</f>
        <v>6.2166666666666663E-4</v>
      </c>
      <c r="V27" s="1">
        <f>(U27*1000)</f>
        <v>0.62166666666666659</v>
      </c>
    </row>
    <row r="28" spans="1:22" x14ac:dyDescent="0.3">
      <c r="A28" s="1" t="s">
        <v>19</v>
      </c>
      <c r="B28" s="1">
        <v>2</v>
      </c>
      <c r="C28" s="5"/>
      <c r="D28" s="5"/>
      <c r="E28" s="5"/>
      <c r="F28" s="5"/>
      <c r="G28" s="6"/>
      <c r="H28" s="1">
        <v>6.4899999999999999E-2</v>
      </c>
      <c r="M28" s="1">
        <v>282.29689999999999</v>
      </c>
      <c r="R28" s="1">
        <v>0.35349999999999998</v>
      </c>
    </row>
    <row r="29" spans="1:22" x14ac:dyDescent="0.3">
      <c r="A29" s="1" t="s">
        <v>20</v>
      </c>
      <c r="B29" s="1">
        <v>2</v>
      </c>
      <c r="C29" s="5">
        <v>8.0000000000000004E-4</v>
      </c>
      <c r="D29" s="5">
        <v>8.0000000000000004E-4</v>
      </c>
      <c r="E29" s="5"/>
      <c r="F29" s="5"/>
      <c r="G29" s="6"/>
      <c r="H29" s="1">
        <v>0.16109999999999999</v>
      </c>
      <c r="I29" s="1">
        <f>(H29+H30)/2</f>
        <v>0.10105</v>
      </c>
      <c r="M29" s="1">
        <v>41.736199999999997</v>
      </c>
      <c r="N29" s="1">
        <f>(M29+M30)/2</f>
        <v>45.298450000000003</v>
      </c>
      <c r="R29" s="1">
        <v>0.18329999999999999</v>
      </c>
      <c r="S29" s="1">
        <f>(R29+R30)/2</f>
        <v>0.18329999999999999</v>
      </c>
      <c r="T29" s="1">
        <v>380</v>
      </c>
      <c r="U29" s="1">
        <f>(S29/T29)</f>
        <v>4.8236842105263156E-4</v>
      </c>
      <c r="V29" s="1">
        <f t="shared" ref="V29:V41" si="0">(U29*1000)</f>
        <v>0.48236842105263156</v>
      </c>
    </row>
    <row r="30" spans="1:22" x14ac:dyDescent="0.3">
      <c r="A30" s="1" t="s">
        <v>20</v>
      </c>
      <c r="B30" s="1">
        <v>2</v>
      </c>
      <c r="C30" s="5"/>
      <c r="D30" s="5"/>
      <c r="E30" s="5"/>
      <c r="F30" s="5"/>
      <c r="G30" s="6"/>
      <c r="H30" s="1">
        <v>4.1000000000000002E-2</v>
      </c>
      <c r="M30" s="1">
        <v>48.860700000000001</v>
      </c>
      <c r="R30" s="1">
        <v>0.18329999999999999</v>
      </c>
    </row>
    <row r="31" spans="1:22" x14ac:dyDescent="0.3">
      <c r="A31" s="1" t="s">
        <v>21</v>
      </c>
      <c r="B31" s="1">
        <v>2</v>
      </c>
      <c r="C31" s="5">
        <v>8.0000000000000004E-4</v>
      </c>
      <c r="D31" s="5">
        <v>8.0000000000000004E-4</v>
      </c>
      <c r="E31" s="5"/>
      <c r="F31" s="5"/>
      <c r="G31" s="6"/>
      <c r="H31" s="1">
        <v>0.1807</v>
      </c>
      <c r="I31" s="1">
        <f>(H31+H32)/2</f>
        <v>0.11244999999999999</v>
      </c>
      <c r="M31" s="1">
        <v>59.749200000000002</v>
      </c>
      <c r="N31" s="1">
        <f>(M31+M32)/2</f>
        <v>59.9803</v>
      </c>
      <c r="R31" s="1">
        <v>0.21240000000000001</v>
      </c>
      <c r="S31" s="1">
        <f>(R31+R32)/2</f>
        <v>0.20579999999999998</v>
      </c>
      <c r="T31" s="1">
        <v>386</v>
      </c>
      <c r="U31" s="1">
        <f>(S31/T31)</f>
        <v>5.3316062176165797E-4</v>
      </c>
      <c r="V31" s="1">
        <f t="shared" si="0"/>
        <v>0.53316062176165802</v>
      </c>
    </row>
    <row r="32" spans="1:22" x14ac:dyDescent="0.3">
      <c r="A32" s="1" t="s">
        <v>21</v>
      </c>
      <c r="B32" s="1">
        <v>2</v>
      </c>
      <c r="C32" s="5"/>
      <c r="D32" s="5"/>
      <c r="E32" s="5"/>
      <c r="F32" s="5"/>
      <c r="G32" s="6"/>
      <c r="H32" s="1">
        <v>4.4200000000000003E-2</v>
      </c>
      <c r="M32" s="1">
        <v>60.211399999999998</v>
      </c>
      <c r="R32" s="1">
        <v>0.19919999999999999</v>
      </c>
    </row>
    <row r="33" spans="1:22" x14ac:dyDescent="0.3">
      <c r="A33" s="1" t="s">
        <v>22</v>
      </c>
      <c r="B33" s="1">
        <v>2</v>
      </c>
      <c r="C33" s="5">
        <v>1.1000000000000001E-3</v>
      </c>
      <c r="D33" s="5">
        <v>1.1000000000000001E-3</v>
      </c>
      <c r="E33" s="5"/>
      <c r="F33" s="5"/>
      <c r="G33" s="6"/>
      <c r="H33" s="1">
        <v>0.65659999999999996</v>
      </c>
      <c r="I33" s="1">
        <f>(H33+H34)/2</f>
        <v>0.3427</v>
      </c>
      <c r="M33" s="1">
        <v>55.633099999999999</v>
      </c>
      <c r="N33" s="1">
        <f>(M33+M34)/2</f>
        <v>56.969749999999998</v>
      </c>
      <c r="R33" s="1">
        <v>0.1135</v>
      </c>
      <c r="S33" s="1">
        <f>(R33+R34)/2</f>
        <v>0.11310000000000001</v>
      </c>
      <c r="T33" s="1">
        <v>433</v>
      </c>
      <c r="U33" s="1">
        <f>(S33/T33)</f>
        <v>2.612009237875289E-4</v>
      </c>
      <c r="V33" s="1">
        <f t="shared" si="0"/>
        <v>0.2612009237875289</v>
      </c>
    </row>
    <row r="34" spans="1:22" x14ac:dyDescent="0.3">
      <c r="A34" s="1" t="s">
        <v>22</v>
      </c>
      <c r="B34" s="1">
        <v>2</v>
      </c>
      <c r="C34" s="5"/>
      <c r="D34" s="5"/>
      <c r="E34" s="5"/>
      <c r="F34" s="5"/>
      <c r="G34" s="6"/>
      <c r="H34" s="1">
        <v>2.8799999999999999E-2</v>
      </c>
      <c r="M34" s="1">
        <v>58.306399999999996</v>
      </c>
      <c r="R34" s="1">
        <v>0.11269999999999999</v>
      </c>
    </row>
    <row r="35" spans="1:22" x14ac:dyDescent="0.3">
      <c r="A35" s="1" t="s">
        <v>23</v>
      </c>
      <c r="B35" s="1">
        <v>2</v>
      </c>
      <c r="C35" s="5">
        <v>8.0000000000000004E-4</v>
      </c>
      <c r="D35" s="5">
        <v>8.0000000000000004E-4</v>
      </c>
      <c r="E35" s="5"/>
      <c r="F35" s="5"/>
      <c r="G35" s="6"/>
      <c r="H35" s="1">
        <v>6.8999999999999999E-3</v>
      </c>
      <c r="I35" s="1">
        <f>(H35+H36)/2</f>
        <v>3.65E-3</v>
      </c>
      <c r="M35" s="1">
        <v>56.991700000000002</v>
      </c>
      <c r="N35" s="1">
        <f>(M35+M36)/2</f>
        <v>56.414550000000006</v>
      </c>
      <c r="R35" s="1">
        <v>0.21690000000000001</v>
      </c>
      <c r="S35" s="1">
        <f>(R35+R36)/2</f>
        <v>0.2084</v>
      </c>
      <c r="T35" s="1">
        <v>301</v>
      </c>
      <c r="U35" s="1">
        <f>(S35/T35)</f>
        <v>6.9235880398671099E-4</v>
      </c>
      <c r="V35" s="1">
        <f t="shared" si="0"/>
        <v>0.69235880398671101</v>
      </c>
    </row>
    <row r="36" spans="1:22" x14ac:dyDescent="0.3">
      <c r="A36" s="1" t="s">
        <v>23</v>
      </c>
      <c r="B36" s="1">
        <v>2</v>
      </c>
      <c r="C36" s="5"/>
      <c r="D36" s="5"/>
      <c r="E36" s="5"/>
      <c r="F36" s="5"/>
      <c r="G36" s="6"/>
      <c r="H36" s="1">
        <v>4.0000000000000002E-4</v>
      </c>
      <c r="M36" s="1">
        <v>55.837400000000002</v>
      </c>
      <c r="R36" s="1">
        <v>0.19989999999999999</v>
      </c>
    </row>
    <row r="37" spans="1:22" x14ac:dyDescent="0.3">
      <c r="A37" s="1" t="s">
        <v>24</v>
      </c>
      <c r="B37" s="1">
        <v>2</v>
      </c>
      <c r="C37" s="5">
        <v>5.9999999999999995E-4</v>
      </c>
      <c r="D37" s="5">
        <v>5.9999999999999995E-4</v>
      </c>
      <c r="E37" s="5"/>
      <c r="F37" s="5"/>
      <c r="G37" s="6"/>
      <c r="H37" s="1">
        <v>3.5000000000000001E-3</v>
      </c>
      <c r="I37" s="1">
        <f>(H37+H38)/2</f>
        <v>2.15E-3</v>
      </c>
      <c r="M37" s="1">
        <v>69.310699999999997</v>
      </c>
      <c r="N37" s="1">
        <f>(M37+M38)/2</f>
        <v>66.1036</v>
      </c>
      <c r="R37" s="1">
        <v>0.34939999999999999</v>
      </c>
      <c r="S37" s="1">
        <f>(R37+R38)/2</f>
        <v>0.33589999999999998</v>
      </c>
      <c r="T37" s="1">
        <v>1032</v>
      </c>
      <c r="U37" s="1">
        <f>(S37/T37)</f>
        <v>3.2548449612403098E-4</v>
      </c>
      <c r="V37" s="1">
        <f t="shared" si="0"/>
        <v>0.32548449612403096</v>
      </c>
    </row>
    <row r="38" spans="1:22" x14ac:dyDescent="0.3">
      <c r="A38" s="1" t="s">
        <v>24</v>
      </c>
      <c r="B38" s="1">
        <v>2</v>
      </c>
      <c r="C38" s="5"/>
      <c r="D38" s="5"/>
      <c r="E38" s="5"/>
      <c r="F38" s="5"/>
      <c r="G38" s="6"/>
      <c r="H38" s="1">
        <v>8.0000000000000004E-4</v>
      </c>
      <c r="M38" s="1">
        <v>62.896500000000003</v>
      </c>
      <c r="R38" s="1">
        <v>0.32240000000000002</v>
      </c>
    </row>
    <row r="39" spans="1:22" x14ac:dyDescent="0.3">
      <c r="A39" s="1" t="s">
        <v>25</v>
      </c>
      <c r="B39" s="1">
        <v>2</v>
      </c>
      <c r="C39" s="5">
        <v>1.1000000000000001E-3</v>
      </c>
      <c r="D39" s="5">
        <v>1.1000000000000001E-3</v>
      </c>
      <c r="E39" s="5"/>
      <c r="F39" s="5"/>
      <c r="G39" s="6"/>
      <c r="H39" s="1">
        <v>2.5600000000000001E-2</v>
      </c>
      <c r="I39" s="1">
        <f>(H39+H40)/2</f>
        <v>1.4450000000000001E-2</v>
      </c>
      <c r="M39" s="1">
        <v>54.594700000000003</v>
      </c>
      <c r="N39" s="1">
        <f>(M39+M40)/2</f>
        <v>52.83925</v>
      </c>
      <c r="R39" s="1">
        <v>0.21460000000000001</v>
      </c>
      <c r="S39" s="1">
        <f>(R39+R40)/2</f>
        <v>0.21015</v>
      </c>
      <c r="T39" s="1">
        <v>579</v>
      </c>
      <c r="U39" s="1">
        <f>(S39/T39)</f>
        <v>3.6295336787564765E-4</v>
      </c>
      <c r="V39" s="1">
        <f t="shared" si="0"/>
        <v>0.36295336787564764</v>
      </c>
    </row>
    <row r="40" spans="1:22" x14ac:dyDescent="0.3">
      <c r="A40" s="1" t="s">
        <v>25</v>
      </c>
      <c r="B40" s="1">
        <v>2</v>
      </c>
      <c r="C40" s="5"/>
      <c r="D40" s="5"/>
      <c r="E40" s="5"/>
      <c r="F40" s="5"/>
      <c r="G40" s="6"/>
      <c r="H40" s="1">
        <v>3.3E-3</v>
      </c>
      <c r="M40" s="1">
        <v>51.083799999999997</v>
      </c>
      <c r="R40" s="1">
        <v>0.20569999999999999</v>
      </c>
    </row>
    <row r="41" spans="1:22" x14ac:dyDescent="0.3">
      <c r="A41" s="1" t="s">
        <v>26</v>
      </c>
      <c r="B41" s="1">
        <v>2</v>
      </c>
      <c r="C41" s="5">
        <v>1.8E-3</v>
      </c>
      <c r="D41" s="5">
        <v>1.8E-3</v>
      </c>
      <c r="E41" s="5"/>
      <c r="F41" s="5"/>
      <c r="G41" s="6"/>
      <c r="H41" s="1">
        <v>0.65339999999999998</v>
      </c>
      <c r="I41" s="1">
        <f>(H41+H42)/2</f>
        <v>0.35544999999999999</v>
      </c>
      <c r="M41" s="1">
        <v>845.59609999999998</v>
      </c>
      <c r="N41" s="1">
        <f>(M41+M42)/2</f>
        <v>849.37914999999998</v>
      </c>
      <c r="R41" s="1">
        <v>0.92190000000000005</v>
      </c>
      <c r="S41" s="1">
        <f>(R41+R42)/2</f>
        <v>0.96055000000000001</v>
      </c>
      <c r="T41" s="1">
        <v>652</v>
      </c>
      <c r="U41" s="1">
        <f>(S41/T41)</f>
        <v>1.4732361963190185E-3</v>
      </c>
      <c r="V41" s="1">
        <f t="shared" si="0"/>
        <v>1.4732361963190186</v>
      </c>
    </row>
    <row r="42" spans="1:22" s="8" customFormat="1" x14ac:dyDescent="0.3">
      <c r="A42" s="8" t="s">
        <v>26</v>
      </c>
      <c r="B42" s="8">
        <v>2</v>
      </c>
      <c r="C42" s="9"/>
      <c r="D42" s="9"/>
      <c r="E42" s="9"/>
      <c r="F42" s="9"/>
      <c r="G42" s="10"/>
      <c r="H42" s="8">
        <v>5.7500000000000002E-2</v>
      </c>
      <c r="L42" s="11"/>
      <c r="M42" s="8">
        <v>853.16219999999998</v>
      </c>
      <c r="Q42" s="11"/>
      <c r="R42" s="8">
        <v>0.99919999999999998</v>
      </c>
    </row>
    <row r="43" spans="1:22" x14ac:dyDescent="0.3">
      <c r="A43" s="1" t="s">
        <v>27</v>
      </c>
      <c r="B43" s="1">
        <v>3</v>
      </c>
      <c r="C43" s="5">
        <v>1.7399999999999999E-2</v>
      </c>
      <c r="D43" s="5">
        <f>(C43+C44)/2</f>
        <v>1.8849999999999999E-2</v>
      </c>
      <c r="E43" s="5"/>
      <c r="F43" s="5">
        <f>AVERAGE(D43:D57)</f>
        <v>3.5493749999999998E-2</v>
      </c>
      <c r="G43" s="6">
        <f>STDEV(D43:D57)/SQRT(7)</f>
        <v>1.1009010398259213E-2</v>
      </c>
      <c r="H43" s="1">
        <v>0.1036</v>
      </c>
      <c r="I43" s="1">
        <f>(H43+H44)/2</f>
        <v>6.1499999999999999E-2</v>
      </c>
      <c r="K43" s="1">
        <f>AVERAGE(I43:I58)</f>
        <v>9.9837499999999996E-2</v>
      </c>
      <c r="L43" s="7">
        <f>STDEV(I43:I58)/SQRT(7)</f>
        <v>4.779137992251279E-2</v>
      </c>
      <c r="M43" s="1">
        <v>639.40880000000004</v>
      </c>
      <c r="N43" s="1">
        <f>(M43+M44)/2</f>
        <v>654.6961</v>
      </c>
      <c r="P43" s="1">
        <f>AVERAGE(N43:N58)</f>
        <v>681.17749374999994</v>
      </c>
      <c r="Q43" s="7">
        <f>STDEV(N43:N58)/SQRT(7)</f>
        <v>46.771150794014972</v>
      </c>
    </row>
    <row r="44" spans="1:22" x14ac:dyDescent="0.3">
      <c r="A44" s="1" t="s">
        <v>27</v>
      </c>
      <c r="B44" s="1">
        <v>3</v>
      </c>
      <c r="C44" s="5">
        <v>2.0299999999999999E-2</v>
      </c>
      <c r="D44" s="5"/>
      <c r="E44" s="5"/>
      <c r="F44" s="5"/>
      <c r="G44" s="6"/>
      <c r="H44" s="1">
        <v>1.9400000000000001E-2</v>
      </c>
      <c r="M44" s="1">
        <v>669.98339999999996</v>
      </c>
    </row>
    <row r="45" spans="1:22" x14ac:dyDescent="0.3">
      <c r="A45" s="1" t="s">
        <v>28</v>
      </c>
      <c r="B45" s="1">
        <v>3</v>
      </c>
      <c r="C45" s="5">
        <v>1.15E-2</v>
      </c>
      <c r="D45" s="5">
        <f>(C45+C46)/2</f>
        <v>1.2500000000000001E-2</v>
      </c>
      <c r="E45" s="5"/>
      <c r="F45" s="5"/>
      <c r="G45" s="6"/>
      <c r="H45" s="1">
        <v>2.35E-2</v>
      </c>
      <c r="I45" s="1">
        <f>(H45+H46)/2</f>
        <v>1.315E-2</v>
      </c>
      <c r="M45" s="1">
        <v>705.51110000000006</v>
      </c>
      <c r="N45" s="1">
        <f>(M45+M46)/2</f>
        <v>727.77165000000002</v>
      </c>
    </row>
    <row r="46" spans="1:22" x14ac:dyDescent="0.3">
      <c r="A46" s="1" t="s">
        <v>28</v>
      </c>
      <c r="B46" s="1">
        <v>3</v>
      </c>
      <c r="C46" s="5">
        <v>1.35E-2</v>
      </c>
      <c r="D46" s="5"/>
      <c r="E46" s="5"/>
      <c r="F46" s="5"/>
      <c r="G46" s="6"/>
      <c r="H46" s="1">
        <v>2.8E-3</v>
      </c>
      <c r="M46" s="1">
        <v>750.03219999999999</v>
      </c>
    </row>
    <row r="47" spans="1:22" x14ac:dyDescent="0.3">
      <c r="A47" s="1" t="s">
        <v>29</v>
      </c>
      <c r="B47" s="1">
        <v>3</v>
      </c>
      <c r="C47" s="5">
        <v>2.63E-2</v>
      </c>
      <c r="D47" s="5">
        <f>(C47+C48)/2</f>
        <v>2.9249999999999998E-2</v>
      </c>
      <c r="E47" s="5"/>
      <c r="F47" s="5"/>
      <c r="G47" s="6"/>
      <c r="H47" s="1">
        <v>0.17199999999999999</v>
      </c>
      <c r="I47" s="1">
        <f>(H47+H48)/2</f>
        <v>0.10525</v>
      </c>
      <c r="M47" s="1">
        <v>722.86530000000005</v>
      </c>
      <c r="N47" s="1">
        <f>(M47+M48)/2</f>
        <v>737.43630000000007</v>
      </c>
    </row>
    <row r="48" spans="1:22" x14ac:dyDescent="0.3">
      <c r="A48" s="1" t="s">
        <v>29</v>
      </c>
      <c r="B48" s="1">
        <v>3</v>
      </c>
      <c r="C48" s="5">
        <v>3.2199999999999999E-2</v>
      </c>
      <c r="D48" s="5"/>
      <c r="E48" s="5"/>
      <c r="F48" s="5"/>
      <c r="G48" s="6"/>
      <c r="H48" s="1">
        <v>3.85E-2</v>
      </c>
      <c r="M48" s="1">
        <v>752.00729999999999</v>
      </c>
    </row>
    <row r="49" spans="1:22" x14ac:dyDescent="0.3">
      <c r="A49" s="1" t="s">
        <v>30</v>
      </c>
      <c r="B49" s="1">
        <v>3</v>
      </c>
      <c r="C49" s="5">
        <v>3.8199999999999998E-2</v>
      </c>
      <c r="D49" s="5">
        <f>(C49+C50)/2</f>
        <v>4.1149999999999999E-2</v>
      </c>
      <c r="E49" s="5"/>
      <c r="F49" s="5"/>
      <c r="G49" s="6"/>
      <c r="H49" s="1">
        <v>3.2500000000000001E-2</v>
      </c>
      <c r="I49" s="1">
        <f>(H49+H50)/2</f>
        <v>1.9599999999999999E-2</v>
      </c>
      <c r="M49" s="1">
        <v>934.57</v>
      </c>
      <c r="N49" s="1">
        <f>(M49+M50)/2</f>
        <v>913.25340000000006</v>
      </c>
    </row>
    <row r="50" spans="1:22" x14ac:dyDescent="0.3">
      <c r="A50" s="1" t="s">
        <v>30</v>
      </c>
      <c r="B50" s="1">
        <v>3</v>
      </c>
      <c r="C50" s="5">
        <v>4.41E-2</v>
      </c>
      <c r="D50" s="5"/>
      <c r="E50" s="5"/>
      <c r="F50" s="5"/>
      <c r="G50" s="6"/>
      <c r="H50" s="1">
        <v>6.7000000000000002E-3</v>
      </c>
      <c r="M50" s="1">
        <v>891.93679999999995</v>
      </c>
    </row>
    <row r="51" spans="1:22" x14ac:dyDescent="0.3">
      <c r="A51" s="1" t="s">
        <v>31</v>
      </c>
      <c r="B51" s="1">
        <v>3</v>
      </c>
      <c r="C51" s="5">
        <v>6.1100000000000002E-2</v>
      </c>
      <c r="D51" s="5">
        <f>(C51+C52)/2</f>
        <v>6.5849999999999992E-2</v>
      </c>
      <c r="E51" s="5"/>
      <c r="F51" s="5"/>
      <c r="G51" s="6"/>
      <c r="H51" s="1">
        <v>0.76</v>
      </c>
      <c r="I51" s="1">
        <f>(H51+H52)/2</f>
        <v>0.38159999999999999</v>
      </c>
      <c r="M51" s="1">
        <v>637.30460000000005</v>
      </c>
      <c r="N51" s="1">
        <f>(M51+M52)/2</f>
        <v>637.30460000000005</v>
      </c>
    </row>
    <row r="52" spans="1:22" x14ac:dyDescent="0.3">
      <c r="A52" s="1" t="s">
        <v>31</v>
      </c>
      <c r="B52" s="1">
        <v>3</v>
      </c>
      <c r="C52" s="5">
        <v>7.0599999999999996E-2</v>
      </c>
      <c r="D52" s="5"/>
      <c r="E52" s="5"/>
      <c r="F52" s="5"/>
      <c r="G52" s="6"/>
      <c r="H52" s="1">
        <v>3.2000000000000002E-3</v>
      </c>
      <c r="M52" s="1">
        <v>637.30460000000005</v>
      </c>
    </row>
    <row r="53" spans="1:22" x14ac:dyDescent="0.3">
      <c r="A53" s="1" t="s">
        <v>32</v>
      </c>
      <c r="B53" s="1">
        <v>3</v>
      </c>
      <c r="C53" s="5">
        <v>9.1600000000000001E-2</v>
      </c>
      <c r="D53" s="5">
        <f>(C53+C54)/2</f>
        <v>9.0749999999999997E-2</v>
      </c>
      <c r="E53" s="5"/>
      <c r="F53" s="5"/>
      <c r="G53" s="6"/>
      <c r="H53" s="1">
        <v>0.30470000000000003</v>
      </c>
      <c r="I53" s="1">
        <f>(H53+H54)/2</f>
        <v>0.17080000000000001</v>
      </c>
      <c r="M53" s="1">
        <v>709.27560000000005</v>
      </c>
      <c r="N53" s="1">
        <f>(M53+M54)/2</f>
        <v>705.39425000000006</v>
      </c>
    </row>
    <row r="54" spans="1:22" x14ac:dyDescent="0.3">
      <c r="A54" s="1" t="s">
        <v>32</v>
      </c>
      <c r="B54" s="1">
        <v>3</v>
      </c>
      <c r="C54" s="5">
        <v>8.9899999999999994E-2</v>
      </c>
      <c r="D54" s="5"/>
      <c r="E54" s="5"/>
      <c r="F54" s="5"/>
      <c r="G54" s="6"/>
      <c r="H54" s="1">
        <v>3.6900000000000002E-2</v>
      </c>
      <c r="M54" s="1">
        <v>701.51289999999995</v>
      </c>
    </row>
    <row r="55" spans="1:22" x14ac:dyDescent="0.3">
      <c r="A55" s="1" t="s">
        <v>33</v>
      </c>
      <c r="B55" s="1">
        <v>3</v>
      </c>
      <c r="C55" s="5">
        <v>1.67E-2</v>
      </c>
      <c r="D55" s="5">
        <f>(C55+C56)/2</f>
        <v>1.8149999999999999E-2</v>
      </c>
      <c r="E55" s="5"/>
      <c r="F55" s="5"/>
      <c r="G55" s="6"/>
      <c r="H55" s="1">
        <v>7.1800000000000003E-2</v>
      </c>
      <c r="I55" s="1">
        <f>(H55+H56)/2</f>
        <v>3.6700000000000003E-2</v>
      </c>
      <c r="M55" s="1">
        <v>573.20910000000003</v>
      </c>
      <c r="N55" s="1">
        <f>(M55+M56)/2</f>
        <v>576.03375000000005</v>
      </c>
    </row>
    <row r="56" spans="1:22" x14ac:dyDescent="0.3">
      <c r="A56" s="1" t="s">
        <v>33</v>
      </c>
      <c r="B56" s="1">
        <v>3</v>
      </c>
      <c r="C56" s="5">
        <v>1.9599999999999999E-2</v>
      </c>
      <c r="D56" s="5"/>
      <c r="E56" s="5"/>
      <c r="F56" s="5"/>
      <c r="G56" s="6"/>
      <c r="H56" s="1">
        <v>1.6000000000000001E-3</v>
      </c>
      <c r="M56" s="1">
        <v>578.85839999999996</v>
      </c>
    </row>
    <row r="57" spans="1:22" x14ac:dyDescent="0.3">
      <c r="A57" s="1" t="s">
        <v>34</v>
      </c>
      <c r="B57" s="1">
        <v>3</v>
      </c>
      <c r="C57" s="5">
        <v>7.7999999999999996E-3</v>
      </c>
      <c r="D57" s="5">
        <f>(C57+C58)/2</f>
        <v>7.45E-3</v>
      </c>
      <c r="E57" s="5"/>
      <c r="F57" s="5"/>
      <c r="G57" s="6"/>
      <c r="H57" s="1">
        <v>1.6299999999999999E-2</v>
      </c>
      <c r="I57" s="1">
        <f>(H57+H58)/2</f>
        <v>1.01E-2</v>
      </c>
      <c r="M57" s="1">
        <v>497.5299</v>
      </c>
      <c r="N57" s="1">
        <f>(M57+M58)/2</f>
        <v>497.5299</v>
      </c>
    </row>
    <row r="58" spans="1:22" s="8" customFormat="1" x14ac:dyDescent="0.3">
      <c r="A58" s="8" t="s">
        <v>34</v>
      </c>
      <c r="B58" s="8">
        <v>3</v>
      </c>
      <c r="C58" s="9">
        <v>7.1000000000000004E-3</v>
      </c>
      <c r="D58" s="9"/>
      <c r="E58" s="9"/>
      <c r="F58" s="9"/>
      <c r="G58" s="10"/>
      <c r="H58" s="8">
        <v>3.8999999999999998E-3</v>
      </c>
      <c r="L58" s="11"/>
      <c r="M58" s="8">
        <v>497.5299</v>
      </c>
      <c r="Q58" s="11"/>
    </row>
    <row r="59" spans="1:22" x14ac:dyDescent="0.3">
      <c r="A59" s="1" t="s">
        <v>35</v>
      </c>
      <c r="B59" s="1">
        <v>4</v>
      </c>
      <c r="C59" s="5">
        <v>1.06E-2</v>
      </c>
      <c r="D59" s="5">
        <f>(C59+C60)/2</f>
        <v>9.4000000000000004E-3</v>
      </c>
      <c r="E59" s="5"/>
      <c r="F59" s="5">
        <f>AVERAGE(D59:D77)/SQRT(9)</f>
        <v>8.4666666666666657E-3</v>
      </c>
      <c r="G59" s="6">
        <f>STDEV(D59:D77)/SQRT(9)</f>
        <v>5.2966329859311864E-3</v>
      </c>
      <c r="H59" s="1">
        <v>0.18</v>
      </c>
      <c r="I59" s="1">
        <f>(H59+H60)/2</f>
        <v>0.1007</v>
      </c>
      <c r="K59" s="1">
        <f>AVERAGE(I59:I78)</f>
        <v>0.81289999999999996</v>
      </c>
      <c r="L59" s="7">
        <f>STDEV(I59:I77)/SQRT(9)</f>
        <v>0.26239947257926516</v>
      </c>
      <c r="M59" s="1">
        <v>1247.4177999999999</v>
      </c>
      <c r="N59" s="1">
        <f>(M59+M60)/2</f>
        <v>1237.4874500000001</v>
      </c>
      <c r="P59" s="1">
        <f>AVERAGE(N59:N78)</f>
        <v>993.3745150000002</v>
      </c>
      <c r="Q59" s="7">
        <f>STDEV(N59:N77)/SQRT(9)</f>
        <v>100.33124289453752</v>
      </c>
    </row>
    <row r="60" spans="1:22" x14ac:dyDescent="0.3">
      <c r="A60" s="1" t="s">
        <v>35</v>
      </c>
      <c r="B60" s="1">
        <v>4</v>
      </c>
      <c r="C60" s="5">
        <v>8.2000000000000007E-3</v>
      </c>
      <c r="D60" s="5"/>
      <c r="E60" s="5"/>
      <c r="F60" s="5"/>
      <c r="G60" s="6"/>
      <c r="H60" s="1">
        <v>2.1399999999999999E-2</v>
      </c>
      <c r="M60" s="1">
        <v>1227.5571</v>
      </c>
    </row>
    <row r="61" spans="1:22" x14ac:dyDescent="0.3">
      <c r="A61" s="1" t="s">
        <v>36</v>
      </c>
      <c r="B61" s="1">
        <v>4</v>
      </c>
      <c r="C61" s="5">
        <v>3.0599999999999999E-2</v>
      </c>
      <c r="D61" s="5">
        <v>3.0599999999999999E-2</v>
      </c>
      <c r="E61" s="5"/>
      <c r="F61" s="5"/>
      <c r="G61" s="6"/>
      <c r="H61" s="1">
        <v>0.65180000000000005</v>
      </c>
      <c r="I61" s="1">
        <f>(H61+H62)/2</f>
        <v>0.35615000000000002</v>
      </c>
      <c r="M61" s="1">
        <v>1457.3279</v>
      </c>
      <c r="N61" s="1">
        <f>(M61+M62)/2</f>
        <v>1473.3440000000001</v>
      </c>
    </row>
    <row r="62" spans="1:22" x14ac:dyDescent="0.3">
      <c r="A62" s="1" t="s">
        <v>36</v>
      </c>
      <c r="B62" s="1">
        <v>4</v>
      </c>
      <c r="C62" s="5"/>
      <c r="D62" s="5"/>
      <c r="E62" s="5"/>
      <c r="F62" s="5"/>
      <c r="G62" s="6"/>
      <c r="H62" s="1">
        <v>6.0499999999999998E-2</v>
      </c>
      <c r="M62" s="1">
        <v>1489.3601000000001</v>
      </c>
    </row>
    <row r="63" spans="1:22" x14ac:dyDescent="0.3">
      <c r="A63" s="1" t="s">
        <v>37</v>
      </c>
      <c r="B63" s="1">
        <v>4</v>
      </c>
      <c r="C63" s="5">
        <v>6.13E-2</v>
      </c>
      <c r="D63" s="5">
        <v>6.13E-2</v>
      </c>
      <c r="E63" s="5"/>
      <c r="F63" s="5"/>
      <c r="G63" s="6"/>
      <c r="H63" s="1">
        <v>0.4783</v>
      </c>
      <c r="I63" s="1">
        <f>(H63+H64)/2</f>
        <v>0.43609999999999999</v>
      </c>
      <c r="M63" s="1">
        <v>1049.5461</v>
      </c>
      <c r="N63" s="1">
        <f>(M63+M64)/2</f>
        <v>1042.1403500000001</v>
      </c>
      <c r="R63" s="1">
        <v>4.1544999999999996</v>
      </c>
      <c r="S63" s="1">
        <f>(R63+R64)/2</f>
        <v>4.3836999999999993</v>
      </c>
      <c r="T63" s="1">
        <v>809</v>
      </c>
      <c r="U63" s="1">
        <f>(S63/T63)</f>
        <v>5.4186650185414085E-3</v>
      </c>
      <c r="V63" s="1">
        <f>(U63*1000)</f>
        <v>5.4186650185414083</v>
      </c>
    </row>
    <row r="64" spans="1:22" x14ac:dyDescent="0.3">
      <c r="A64" s="1" t="s">
        <v>37</v>
      </c>
      <c r="B64" s="1">
        <v>4</v>
      </c>
      <c r="C64" s="5"/>
      <c r="D64" s="5"/>
      <c r="E64" s="5"/>
      <c r="F64" s="5"/>
      <c r="G64" s="6"/>
      <c r="H64" s="1">
        <v>0.39389999999999997</v>
      </c>
      <c r="M64" s="1">
        <v>1034.7346</v>
      </c>
      <c r="R64" s="1">
        <v>4.6128999999999998</v>
      </c>
    </row>
    <row r="65" spans="1:22" x14ac:dyDescent="0.3">
      <c r="A65" s="1" t="s">
        <v>38</v>
      </c>
      <c r="B65" s="1">
        <v>4</v>
      </c>
      <c r="C65" s="5">
        <v>3.7499999999999999E-2</v>
      </c>
      <c r="D65" s="5">
        <v>3.7499999999999999E-2</v>
      </c>
      <c r="E65" s="5"/>
      <c r="F65" s="5"/>
      <c r="G65" s="6"/>
      <c r="H65" s="1">
        <v>0.30570000000000003</v>
      </c>
      <c r="I65" s="1">
        <f>(H65+H66)/2</f>
        <v>0.33950000000000002</v>
      </c>
      <c r="M65" s="1">
        <v>982.05020000000002</v>
      </c>
      <c r="N65" s="1">
        <f>(M65+M66)/2</f>
        <v>991.24850000000004</v>
      </c>
      <c r="R65" s="1">
        <v>2.7665999999999999</v>
      </c>
      <c r="S65" s="1">
        <f>(R65+R66)/2</f>
        <v>2.6908000000000003</v>
      </c>
      <c r="T65" s="1">
        <v>590</v>
      </c>
      <c r="U65" s="1">
        <f>(S65/T65)</f>
        <v>4.5606779661016951E-3</v>
      </c>
      <c r="V65" s="1">
        <f t="shared" ref="V65:V77" si="1">(U65*1000)</f>
        <v>4.5606779661016947</v>
      </c>
    </row>
    <row r="66" spans="1:22" x14ac:dyDescent="0.3">
      <c r="A66" s="1" t="s">
        <v>38</v>
      </c>
      <c r="B66" s="1">
        <v>4</v>
      </c>
      <c r="C66" s="5"/>
      <c r="D66" s="5"/>
      <c r="E66" s="5"/>
      <c r="F66" s="5"/>
      <c r="G66" s="6"/>
      <c r="H66" s="1">
        <v>0.37330000000000002</v>
      </c>
      <c r="M66" s="1">
        <v>1000.4468000000001</v>
      </c>
      <c r="R66" s="1">
        <v>2.6150000000000002</v>
      </c>
    </row>
    <row r="67" spans="1:22" x14ac:dyDescent="0.3">
      <c r="A67" s="1" t="s">
        <v>39</v>
      </c>
      <c r="B67" s="1">
        <v>4</v>
      </c>
      <c r="C67" s="5">
        <v>2.8000000000000001E-2</v>
      </c>
      <c r="D67" s="5">
        <v>2.8000000000000001E-2</v>
      </c>
      <c r="E67" s="5"/>
      <c r="F67" s="5"/>
      <c r="G67" s="6"/>
      <c r="H67" s="1">
        <v>1.0082</v>
      </c>
      <c r="I67" s="1">
        <f>(H67+H68)/2</f>
        <v>0.96130000000000004</v>
      </c>
      <c r="M67" s="1">
        <v>1311.0876000000001</v>
      </c>
      <c r="N67" s="1">
        <f>(M67+M68)/2</f>
        <v>1304.0749000000001</v>
      </c>
      <c r="R67" s="1">
        <v>4.3426</v>
      </c>
      <c r="S67" s="1">
        <f>(R67+R68)/2</f>
        <v>4.5152000000000001</v>
      </c>
      <c r="T67" s="1">
        <v>1243</v>
      </c>
      <c r="U67" s="1">
        <f>(S67/T67)</f>
        <v>3.6325020112630735E-3</v>
      </c>
      <c r="V67" s="1">
        <f t="shared" si="1"/>
        <v>3.6325020112630737</v>
      </c>
    </row>
    <row r="68" spans="1:22" x14ac:dyDescent="0.3">
      <c r="A68" s="1" t="s">
        <v>39</v>
      </c>
      <c r="B68" s="1">
        <v>4</v>
      </c>
      <c r="C68" s="5"/>
      <c r="D68" s="5"/>
      <c r="E68" s="5"/>
      <c r="F68" s="5"/>
      <c r="G68" s="6"/>
      <c r="H68" s="1">
        <v>0.91439999999999999</v>
      </c>
      <c r="M68" s="1">
        <v>1297.0622000000001</v>
      </c>
      <c r="R68" s="1">
        <v>4.6878000000000002</v>
      </c>
    </row>
    <row r="69" spans="1:22" x14ac:dyDescent="0.3">
      <c r="A69" s="1" t="s">
        <v>40</v>
      </c>
      <c r="B69" s="1">
        <v>4</v>
      </c>
      <c r="C69" s="5">
        <v>1.5599999999999999E-2</v>
      </c>
      <c r="D69" s="5">
        <v>1.5599999999999999E-2</v>
      </c>
      <c r="E69" s="5"/>
      <c r="F69" s="5"/>
      <c r="G69" s="6"/>
      <c r="H69" s="1">
        <v>1.8713</v>
      </c>
      <c r="I69" s="1">
        <f>(H69+H70)/2</f>
        <v>1.9693499999999999</v>
      </c>
      <c r="M69" s="1">
        <v>985.71029999999996</v>
      </c>
      <c r="N69" s="1">
        <f>(M69+M70)/2</f>
        <v>996.17255</v>
      </c>
      <c r="R69" s="1">
        <v>3.5366</v>
      </c>
      <c r="S69" s="1">
        <f>(R69+R70)/2</f>
        <v>3.6618500000000003</v>
      </c>
      <c r="T69" s="1">
        <v>474</v>
      </c>
      <c r="U69" s="1">
        <f>(S69/T69)</f>
        <v>7.7254219409282707E-3</v>
      </c>
      <c r="V69" s="1">
        <f t="shared" si="1"/>
        <v>7.7254219409282712</v>
      </c>
    </row>
    <row r="70" spans="1:22" x14ac:dyDescent="0.3">
      <c r="A70" s="1" t="s">
        <v>40</v>
      </c>
      <c r="B70" s="1">
        <v>4</v>
      </c>
      <c r="C70" s="5"/>
      <c r="D70" s="5"/>
      <c r="E70" s="5"/>
      <c r="F70" s="5"/>
      <c r="G70" s="6"/>
      <c r="H70" s="1">
        <v>2.0674000000000001</v>
      </c>
      <c r="M70" s="1">
        <v>1006.6348</v>
      </c>
      <c r="R70" s="1">
        <v>3.7871000000000001</v>
      </c>
    </row>
    <row r="71" spans="1:22" x14ac:dyDescent="0.3">
      <c r="A71" s="1" t="s">
        <v>41</v>
      </c>
      <c r="B71" s="1">
        <v>4</v>
      </c>
      <c r="C71" s="5">
        <v>1.18E-2</v>
      </c>
      <c r="D71" s="5">
        <v>1.18E-2</v>
      </c>
      <c r="E71" s="5"/>
      <c r="F71" s="5"/>
      <c r="G71" s="6"/>
      <c r="H71" s="1">
        <v>2.3969999999999998</v>
      </c>
      <c r="I71" s="1">
        <f>(H71+H72)/2</f>
        <v>2.2909499999999996</v>
      </c>
      <c r="M71" s="1">
        <v>926.07180000000005</v>
      </c>
      <c r="N71" s="1">
        <f>(M71+M72)/2</f>
        <v>927.66814999999997</v>
      </c>
      <c r="R71" s="1">
        <v>0.42730000000000001</v>
      </c>
      <c r="S71" s="1">
        <v>4.2729999999999997E-2</v>
      </c>
      <c r="T71" s="1">
        <v>1123</v>
      </c>
      <c r="U71" s="1">
        <f>(S71/T71)</f>
        <v>3.8049866429207475E-5</v>
      </c>
      <c r="V71" s="1">
        <f t="shared" si="1"/>
        <v>3.8049866429207477E-2</v>
      </c>
    </row>
    <row r="72" spans="1:22" x14ac:dyDescent="0.3">
      <c r="A72" s="1" t="s">
        <v>41</v>
      </c>
      <c r="B72" s="1">
        <v>4</v>
      </c>
      <c r="C72" s="5"/>
      <c r="D72" s="5"/>
      <c r="E72" s="5"/>
      <c r="F72" s="5"/>
      <c r="G72" s="6"/>
      <c r="H72" s="1">
        <v>2.1848999999999998</v>
      </c>
      <c r="M72" s="1">
        <v>929.2645</v>
      </c>
    </row>
    <row r="73" spans="1:22" x14ac:dyDescent="0.3">
      <c r="A73" s="1" t="s">
        <v>42</v>
      </c>
      <c r="B73" s="1">
        <v>4</v>
      </c>
      <c r="C73" s="5">
        <v>0.02</v>
      </c>
      <c r="D73" s="5">
        <v>0.02</v>
      </c>
      <c r="E73" s="5"/>
      <c r="F73" s="5"/>
      <c r="G73" s="6"/>
      <c r="H73" s="1">
        <v>1.3157000000000001</v>
      </c>
      <c r="I73" s="1">
        <f>(H73+H74)/2</f>
        <v>1.2480500000000001</v>
      </c>
      <c r="M73" s="1">
        <v>866.20450000000005</v>
      </c>
      <c r="N73" s="1">
        <f>(M73+M74)/2</f>
        <v>857.98960000000011</v>
      </c>
      <c r="R73" s="1">
        <v>4.0391000000000004</v>
      </c>
      <c r="S73" s="1">
        <f>(R73+R74)/2</f>
        <v>4.1734500000000008</v>
      </c>
      <c r="T73" s="1">
        <v>989</v>
      </c>
      <c r="U73" s="1">
        <f>(S73/T73)</f>
        <v>4.2198685540950466E-3</v>
      </c>
      <c r="V73" s="1">
        <f t="shared" si="1"/>
        <v>4.2198685540950462</v>
      </c>
    </row>
    <row r="74" spans="1:22" x14ac:dyDescent="0.3">
      <c r="A74" s="1" t="s">
        <v>42</v>
      </c>
      <c r="B74" s="1">
        <v>4</v>
      </c>
      <c r="C74" s="5"/>
      <c r="D74" s="5"/>
      <c r="E74" s="5"/>
      <c r="F74" s="5"/>
      <c r="G74" s="6"/>
      <c r="H74" s="1">
        <v>1.1803999999999999</v>
      </c>
      <c r="M74" s="1">
        <v>849.77470000000005</v>
      </c>
      <c r="R74" s="1">
        <v>4.3078000000000003</v>
      </c>
    </row>
    <row r="75" spans="1:22" x14ac:dyDescent="0.3">
      <c r="A75" s="1" t="s">
        <v>43</v>
      </c>
      <c r="B75" s="1">
        <v>4</v>
      </c>
      <c r="C75" s="5">
        <v>2.93E-2</v>
      </c>
      <c r="D75" s="5">
        <v>2.93E-2</v>
      </c>
      <c r="E75" s="5"/>
      <c r="F75" s="5"/>
      <c r="G75" s="6"/>
      <c r="H75" s="1">
        <v>0.34470000000000001</v>
      </c>
      <c r="I75" s="1">
        <f>(H75+H76)/2</f>
        <v>0.36030000000000001</v>
      </c>
      <c r="M75" s="1">
        <v>478.56810000000002</v>
      </c>
      <c r="N75" s="1">
        <f>(M75+M76)/2</f>
        <v>468.49459999999999</v>
      </c>
      <c r="R75" s="1">
        <v>2.3363</v>
      </c>
      <c r="S75" s="1">
        <v>2.3363</v>
      </c>
      <c r="T75" s="1">
        <v>455</v>
      </c>
      <c r="U75" s="1">
        <f>(S75/T75)</f>
        <v>5.1347252747252752E-3</v>
      </c>
      <c r="V75" s="1">
        <f t="shared" si="1"/>
        <v>5.134725274725275</v>
      </c>
    </row>
    <row r="76" spans="1:22" x14ac:dyDescent="0.3">
      <c r="A76" s="1" t="s">
        <v>43</v>
      </c>
      <c r="B76" s="1">
        <v>4</v>
      </c>
      <c r="C76" s="5"/>
      <c r="D76" s="5"/>
      <c r="E76" s="5"/>
      <c r="F76" s="5"/>
      <c r="G76" s="6"/>
      <c r="H76" s="1">
        <v>0.37590000000000001</v>
      </c>
      <c r="M76" s="1">
        <v>458.42110000000002</v>
      </c>
    </row>
    <row r="77" spans="1:22" x14ac:dyDescent="0.3">
      <c r="A77" s="1" t="s">
        <v>44</v>
      </c>
      <c r="B77" s="1">
        <v>4</v>
      </c>
      <c r="C77" s="5">
        <v>1.0500000000000001E-2</v>
      </c>
      <c r="D77" s="5">
        <v>1.0500000000000001E-2</v>
      </c>
      <c r="E77" s="5"/>
      <c r="F77" s="5"/>
      <c r="G77" s="6"/>
      <c r="H77" s="1">
        <v>7.0699999999999999E-2</v>
      </c>
      <c r="I77" s="1">
        <f>(H77+H78)/2</f>
        <v>6.6599999999999993E-2</v>
      </c>
      <c r="M77" s="1">
        <v>644.16899999999998</v>
      </c>
      <c r="N77" s="1">
        <f>(M77+M78)/2</f>
        <v>635.12504999999999</v>
      </c>
      <c r="R77" s="1">
        <v>4.8023999999999996</v>
      </c>
      <c r="S77" s="1">
        <f>(R77+R78)/2</f>
        <v>4.4701000000000004</v>
      </c>
      <c r="T77" s="1">
        <v>490</v>
      </c>
      <c r="U77" s="1">
        <f>(S77/T77)</f>
        <v>9.1226530612244904E-3</v>
      </c>
      <c r="V77" s="1">
        <f t="shared" si="1"/>
        <v>9.12265306122449</v>
      </c>
    </row>
    <row r="78" spans="1:22" s="8" customFormat="1" x14ac:dyDescent="0.3">
      <c r="A78" s="8" t="s">
        <v>44</v>
      </c>
      <c r="B78" s="8">
        <v>4</v>
      </c>
      <c r="C78" s="9"/>
      <c r="D78" s="9"/>
      <c r="E78" s="9"/>
      <c r="F78" s="9"/>
      <c r="G78" s="10"/>
      <c r="H78" s="8">
        <v>6.25E-2</v>
      </c>
      <c r="L78" s="11"/>
      <c r="M78" s="8">
        <v>626.08109999999999</v>
      </c>
      <c r="Q78" s="11"/>
      <c r="R78" s="12">
        <v>4.1378000000000004</v>
      </c>
    </row>
  </sheetData>
  <pageMargins left="0.7" right="0.7" top="0.75" bottom="0.75" header="0.3" footer="0.3"/>
  <pageSetup orientation="landscape" r:id="rId1"/>
  <colBreaks count="2" manualBreakCount="2">
    <brk id="7" max="1048575" man="1"/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894"/>
  <sheetViews>
    <sheetView zoomScaleNormal="100" zoomScaleSheetLayoutView="100" workbookViewId="0"/>
  </sheetViews>
  <sheetFormatPr defaultColWidth="10.796875" defaultRowHeight="14.4" x14ac:dyDescent="0.3"/>
  <cols>
    <col min="1" max="3" width="10.796875" style="1"/>
    <col min="4" max="4" width="16.19921875" style="1" bestFit="1" customWidth="1"/>
    <col min="5" max="5" width="10.796875" style="1"/>
    <col min="6" max="6" width="13.296875" style="1" bestFit="1" customWidth="1"/>
    <col min="7" max="7" width="12" style="7" bestFit="1" customWidth="1"/>
    <col min="8" max="8" width="10.796875" style="1"/>
    <col min="9" max="9" width="16.19921875" style="1" bestFit="1" customWidth="1"/>
    <col min="10" max="10" width="10.796875" style="1"/>
    <col min="11" max="11" width="13.296875" style="1" bestFit="1" customWidth="1"/>
    <col min="12" max="12" width="12" style="14" bestFit="1" customWidth="1"/>
    <col min="13" max="56" width="10.796875" style="14"/>
    <col min="57" max="16384" width="10.796875" style="1"/>
  </cols>
  <sheetData>
    <row r="1" spans="1:56" x14ac:dyDescent="0.3">
      <c r="D1" s="2"/>
      <c r="E1" s="2" t="s">
        <v>45</v>
      </c>
      <c r="F1" s="2"/>
      <c r="G1" s="2"/>
      <c r="I1" s="2"/>
      <c r="J1" s="2" t="s">
        <v>46</v>
      </c>
      <c r="K1" s="2"/>
      <c r="L1" s="2"/>
    </row>
    <row r="2" spans="1:56" s="3" customFormat="1" ht="15" thickBot="1" x14ac:dyDescent="0.35">
      <c r="A2" s="3" t="s">
        <v>0</v>
      </c>
      <c r="B2" s="3" t="s">
        <v>1</v>
      </c>
      <c r="C2" s="3" t="s">
        <v>47</v>
      </c>
      <c r="D2" s="3" t="s">
        <v>3</v>
      </c>
      <c r="F2" s="3" t="s">
        <v>4</v>
      </c>
      <c r="G2" s="4" t="s">
        <v>5</v>
      </c>
      <c r="H2" s="3" t="s">
        <v>47</v>
      </c>
      <c r="I2" s="3" t="s">
        <v>3</v>
      </c>
      <c r="K2" s="3" t="s">
        <v>4</v>
      </c>
      <c r="L2" s="3" t="s">
        <v>5</v>
      </c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</row>
    <row r="3" spans="1:56" ht="15" thickTop="1" x14ac:dyDescent="0.3">
      <c r="A3" s="1">
        <v>1</v>
      </c>
      <c r="B3" s="1">
        <v>1</v>
      </c>
      <c r="C3" s="5">
        <v>7.6799999999999993E-2</v>
      </c>
      <c r="D3" s="5">
        <f>AVERAGE(C3:C4)</f>
        <v>7.1199999999999999E-2</v>
      </c>
      <c r="E3" s="5"/>
      <c r="F3" s="5">
        <f>AVERAGE(D3:D13)</f>
        <v>2.5333333333333333E-2</v>
      </c>
      <c r="G3" s="6">
        <f>STDEV(D3:D13)/SQRT(5)</f>
        <v>1.0830786367264998E-2</v>
      </c>
      <c r="H3" s="5">
        <v>218.0727</v>
      </c>
      <c r="I3" s="5">
        <f>AVERAGE(H3:H4)</f>
        <v>215.10585</v>
      </c>
      <c r="J3" s="5"/>
      <c r="K3" s="5">
        <f>AVERAGE(I3:I13)</f>
        <v>216.67898333333335</v>
      </c>
      <c r="L3" s="15">
        <f>STDEV(I3:I13)/SQRT(5)</f>
        <v>5.2319698853236263</v>
      </c>
    </row>
    <row r="4" spans="1:56" x14ac:dyDescent="0.3">
      <c r="A4" s="1">
        <v>1</v>
      </c>
      <c r="B4" s="1">
        <v>1</v>
      </c>
      <c r="C4" s="5">
        <v>6.5600000000000006E-2</v>
      </c>
      <c r="D4" s="5"/>
      <c r="E4" s="5"/>
      <c r="F4" s="5"/>
      <c r="G4" s="6"/>
      <c r="H4" s="5">
        <v>212.13900000000001</v>
      </c>
      <c r="I4" s="5"/>
      <c r="J4" s="5"/>
      <c r="K4" s="5"/>
      <c r="L4" s="15"/>
    </row>
    <row r="5" spans="1:56" x14ac:dyDescent="0.3">
      <c r="A5" s="1">
        <v>2</v>
      </c>
      <c r="B5" s="1">
        <v>1</v>
      </c>
      <c r="C5" s="5">
        <v>3.6499999999999998E-2</v>
      </c>
      <c r="D5" s="5">
        <f>AVERAGE(C5:C6)</f>
        <v>3.295E-2</v>
      </c>
      <c r="E5" s="5"/>
      <c r="F5" s="5"/>
      <c r="G5" s="6"/>
      <c r="H5" s="5">
        <v>234.04669999999999</v>
      </c>
      <c r="I5" s="5">
        <f>AVERAGE(H5:H6)</f>
        <v>233.50664999999998</v>
      </c>
      <c r="J5" s="5"/>
      <c r="K5" s="5"/>
      <c r="L5" s="15"/>
    </row>
    <row r="6" spans="1:56" x14ac:dyDescent="0.3">
      <c r="A6" s="1">
        <v>2</v>
      </c>
      <c r="B6" s="1">
        <v>1</v>
      </c>
      <c r="C6" s="5">
        <v>2.9399999999999999E-2</v>
      </c>
      <c r="D6" s="5"/>
      <c r="E6" s="5"/>
      <c r="F6" s="5"/>
      <c r="G6" s="6"/>
      <c r="H6" s="5">
        <v>232.9666</v>
      </c>
      <c r="I6" s="5"/>
      <c r="J6" s="5"/>
      <c r="K6" s="5"/>
      <c r="L6" s="15"/>
    </row>
    <row r="7" spans="1:56" x14ac:dyDescent="0.3">
      <c r="A7" s="1">
        <v>3</v>
      </c>
      <c r="B7" s="1">
        <v>1</v>
      </c>
      <c r="C7" s="5">
        <v>1.3599999999999999E-2</v>
      </c>
      <c r="D7" s="5">
        <f>AVERAGE(C7:C8)</f>
        <v>1.1900000000000001E-2</v>
      </c>
      <c r="E7" s="5"/>
      <c r="F7" s="5"/>
      <c r="G7" s="6"/>
      <c r="H7" s="5">
        <v>211.3133</v>
      </c>
      <c r="I7" s="5">
        <f>AVERAGE(H7:H8)</f>
        <v>210.9049</v>
      </c>
      <c r="J7" s="5"/>
      <c r="K7" s="5"/>
      <c r="L7" s="15"/>
    </row>
    <row r="8" spans="1:56" x14ac:dyDescent="0.3">
      <c r="A8" s="1">
        <v>3</v>
      </c>
      <c r="B8" s="1">
        <v>1</v>
      </c>
      <c r="C8" s="5">
        <v>1.0200000000000001E-2</v>
      </c>
      <c r="D8" s="5"/>
      <c r="E8" s="5"/>
      <c r="F8" s="5"/>
      <c r="G8" s="6"/>
      <c r="H8" s="5">
        <v>210.4965</v>
      </c>
      <c r="I8" s="5"/>
      <c r="J8" s="5"/>
      <c r="K8" s="5"/>
      <c r="L8" s="15"/>
    </row>
    <row r="9" spans="1:56" x14ac:dyDescent="0.3">
      <c r="A9" s="1">
        <v>4</v>
      </c>
      <c r="B9" s="1">
        <v>1</v>
      </c>
      <c r="C9" s="5">
        <v>7.4000000000000003E-3</v>
      </c>
      <c r="D9" s="5">
        <f>AVERAGE(C9:C10)</f>
        <v>7.7499999999999999E-3</v>
      </c>
      <c r="E9" s="5"/>
      <c r="F9" s="5"/>
      <c r="G9" s="6"/>
      <c r="H9" s="5">
        <v>215.4624</v>
      </c>
      <c r="I9" s="5">
        <f>AVERAGE(H9:H10)</f>
        <v>212.16460000000001</v>
      </c>
      <c r="J9" s="5"/>
      <c r="K9" s="5"/>
      <c r="L9" s="15"/>
    </row>
    <row r="10" spans="1:56" x14ac:dyDescent="0.3">
      <c r="A10" s="1">
        <v>4</v>
      </c>
      <c r="B10" s="1">
        <v>1</v>
      </c>
      <c r="C10" s="5">
        <v>8.0999999999999996E-3</v>
      </c>
      <c r="D10" s="5"/>
      <c r="E10" s="5"/>
      <c r="F10" s="5"/>
      <c r="G10" s="6"/>
      <c r="H10" s="5">
        <v>208.86680000000001</v>
      </c>
      <c r="I10" s="5"/>
      <c r="J10" s="5"/>
      <c r="K10" s="5"/>
      <c r="L10" s="15"/>
    </row>
    <row r="11" spans="1:56" x14ac:dyDescent="0.3">
      <c r="A11" s="1">
        <v>5</v>
      </c>
      <c r="B11" s="1">
        <v>1</v>
      </c>
      <c r="C11" s="5">
        <v>1.06E-2</v>
      </c>
      <c r="D11" s="5">
        <f>AVERAGE(C11:C12)</f>
        <v>1.03E-2</v>
      </c>
      <c r="E11" s="5"/>
      <c r="F11" s="5"/>
      <c r="G11" s="6"/>
      <c r="H11" s="5">
        <v>196.65270000000001</v>
      </c>
      <c r="I11" s="5">
        <f>AVERAGE(H11:H12)</f>
        <v>201.29939999999999</v>
      </c>
      <c r="J11" s="5"/>
      <c r="K11" s="5"/>
      <c r="L11" s="15"/>
    </row>
    <row r="12" spans="1:56" x14ac:dyDescent="0.3">
      <c r="A12" s="1">
        <v>5</v>
      </c>
      <c r="B12" s="1">
        <v>1</v>
      </c>
      <c r="C12" s="5">
        <v>0.01</v>
      </c>
      <c r="D12" s="5"/>
      <c r="E12" s="5"/>
      <c r="F12" s="5"/>
      <c r="G12" s="6"/>
      <c r="H12" s="5">
        <v>205.9461</v>
      </c>
      <c r="I12" s="5"/>
      <c r="J12" s="5"/>
      <c r="K12" s="5"/>
      <c r="L12" s="15"/>
    </row>
    <row r="13" spans="1:56" x14ac:dyDescent="0.3">
      <c r="A13" s="1">
        <v>6</v>
      </c>
      <c r="B13" s="1">
        <v>1</v>
      </c>
      <c r="C13" s="5">
        <v>1.83E-2</v>
      </c>
      <c r="D13" s="5">
        <f>AVERAGE(C13:C14)</f>
        <v>1.7899999999999999E-2</v>
      </c>
      <c r="E13" s="5"/>
      <c r="F13" s="5"/>
      <c r="G13" s="6"/>
      <c r="H13" s="5">
        <v>230.178</v>
      </c>
      <c r="I13" s="5">
        <f>AVERAGE(H13:H14)</f>
        <v>227.0925</v>
      </c>
      <c r="J13" s="5"/>
      <c r="K13" s="5"/>
      <c r="L13" s="15"/>
    </row>
    <row r="14" spans="1:56" x14ac:dyDescent="0.3">
      <c r="A14" s="1">
        <v>6</v>
      </c>
      <c r="B14" s="1">
        <v>1</v>
      </c>
      <c r="C14" s="5">
        <v>1.7500000000000002E-2</v>
      </c>
      <c r="D14" s="5"/>
      <c r="E14" s="5"/>
      <c r="F14" s="5"/>
      <c r="G14" s="6"/>
      <c r="H14" s="5">
        <v>224.00700000000001</v>
      </c>
      <c r="I14" s="5"/>
      <c r="J14" s="5"/>
      <c r="K14" s="5"/>
      <c r="L14" s="15"/>
    </row>
    <row r="15" spans="1:56" x14ac:dyDescent="0.3">
      <c r="C15" s="5"/>
      <c r="D15" s="5"/>
      <c r="E15" s="5"/>
      <c r="F15" s="5"/>
      <c r="G15" s="6"/>
      <c r="H15" s="5"/>
      <c r="I15" s="5"/>
      <c r="J15" s="5"/>
      <c r="K15" s="5"/>
      <c r="L15" s="15"/>
    </row>
    <row r="16" spans="1:56" x14ac:dyDescent="0.3">
      <c r="C16" s="5"/>
      <c r="D16" s="5"/>
      <c r="E16" s="5"/>
      <c r="F16" s="5"/>
      <c r="G16" s="6"/>
      <c r="H16" s="5"/>
      <c r="I16" s="5"/>
      <c r="J16" s="5"/>
      <c r="K16" s="5"/>
      <c r="L16" s="15"/>
    </row>
    <row r="17" spans="1:56" x14ac:dyDescent="0.3">
      <c r="C17" s="5"/>
      <c r="D17" s="5"/>
      <c r="E17" s="5"/>
      <c r="F17" s="5"/>
      <c r="G17" s="6"/>
      <c r="H17" s="5"/>
      <c r="I17" s="5"/>
      <c r="J17" s="5"/>
      <c r="K17" s="5"/>
      <c r="L17" s="15"/>
    </row>
    <row r="18" spans="1:56" x14ac:dyDescent="0.3">
      <c r="C18" s="5"/>
      <c r="D18" s="5"/>
      <c r="E18" s="5"/>
      <c r="F18" s="5"/>
      <c r="G18" s="6"/>
      <c r="H18" s="5"/>
      <c r="I18" s="5"/>
      <c r="J18" s="5"/>
      <c r="K18" s="5"/>
      <c r="L18" s="15"/>
    </row>
    <row r="19" spans="1:56" x14ac:dyDescent="0.3">
      <c r="C19" s="5"/>
      <c r="D19" s="5"/>
      <c r="E19" s="5"/>
      <c r="F19" s="5"/>
      <c r="G19" s="6"/>
      <c r="H19" s="5"/>
      <c r="I19" s="5"/>
      <c r="J19" s="5"/>
      <c r="K19" s="5"/>
      <c r="L19" s="15"/>
    </row>
    <row r="20" spans="1:56" x14ac:dyDescent="0.3">
      <c r="C20" s="5"/>
      <c r="D20" s="5"/>
      <c r="E20" s="5"/>
      <c r="F20" s="5"/>
      <c r="G20" s="6"/>
      <c r="H20" s="5"/>
      <c r="I20" s="5"/>
      <c r="J20" s="5"/>
      <c r="K20" s="5"/>
      <c r="L20" s="15"/>
    </row>
    <row r="21" spans="1:56" x14ac:dyDescent="0.3">
      <c r="C21" s="5"/>
      <c r="D21" s="5"/>
      <c r="E21" s="5"/>
      <c r="F21" s="5"/>
      <c r="G21" s="6"/>
      <c r="H21" s="5"/>
      <c r="I21" s="5"/>
      <c r="J21" s="5"/>
      <c r="K21" s="5"/>
      <c r="L21" s="15"/>
    </row>
    <row r="22" spans="1:56" s="8" customFormat="1" x14ac:dyDescent="0.3">
      <c r="C22" s="9"/>
      <c r="D22" s="9"/>
      <c r="E22" s="9"/>
      <c r="F22" s="9"/>
      <c r="G22" s="10"/>
      <c r="H22" s="9"/>
      <c r="I22" s="9"/>
      <c r="J22" s="9"/>
      <c r="K22" s="9"/>
      <c r="L22" s="9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</row>
    <row r="23" spans="1:56" x14ac:dyDescent="0.3">
      <c r="A23" s="1">
        <v>1</v>
      </c>
      <c r="B23" s="1">
        <v>2</v>
      </c>
      <c r="C23" s="5">
        <v>2.8999999999999998E-3</v>
      </c>
      <c r="D23" s="5">
        <f>AVERAGE(C23:C24)</f>
        <v>2.6499999999999996E-3</v>
      </c>
      <c r="E23" s="5"/>
      <c r="F23" s="5">
        <f>AVERAGE(D23:D33)</f>
        <v>1.8416666666666666E-3</v>
      </c>
      <c r="G23" s="6">
        <f>STDEV(D23:D33)/SQRT(5)</f>
        <v>2.5667748894932978E-4</v>
      </c>
      <c r="H23" s="5">
        <v>37.836599999999997</v>
      </c>
      <c r="I23" s="5">
        <f>AVERAGE(H23:H24)</f>
        <v>37.68235</v>
      </c>
      <c r="J23" s="5"/>
      <c r="K23" s="5"/>
      <c r="L23" s="15"/>
    </row>
    <row r="24" spans="1:56" x14ac:dyDescent="0.3">
      <c r="A24" s="1">
        <v>1</v>
      </c>
      <c r="B24" s="1">
        <v>2</v>
      </c>
      <c r="C24" s="5">
        <v>2.3999999999999998E-3</v>
      </c>
      <c r="D24" s="5"/>
      <c r="E24" s="5"/>
      <c r="F24" s="5"/>
      <c r="G24" s="6"/>
      <c r="H24" s="5">
        <v>37.528100000000002</v>
      </c>
      <c r="I24" s="5"/>
      <c r="J24" s="5"/>
      <c r="K24" s="5"/>
      <c r="L24" s="15"/>
    </row>
    <row r="25" spans="1:56" x14ac:dyDescent="0.3">
      <c r="A25" s="1">
        <v>2</v>
      </c>
      <c r="B25" s="1">
        <v>2</v>
      </c>
      <c r="C25" s="5">
        <v>2.5000000000000001E-3</v>
      </c>
      <c r="D25" s="5">
        <f>AVERAGE(C25:C26)</f>
        <v>2.4000000000000002E-3</v>
      </c>
      <c r="E25" s="5"/>
      <c r="F25" s="5"/>
      <c r="G25" s="6"/>
      <c r="H25" s="5">
        <v>38.8962</v>
      </c>
      <c r="I25" s="5">
        <f>AVERAGE(H25:H26)</f>
        <v>38.014749999999999</v>
      </c>
      <c r="J25" s="5"/>
      <c r="K25" s="5"/>
      <c r="L25" s="15"/>
    </row>
    <row r="26" spans="1:56" x14ac:dyDescent="0.3">
      <c r="A26" s="1">
        <v>2</v>
      </c>
      <c r="B26" s="1">
        <v>2</v>
      </c>
      <c r="C26" s="5">
        <v>2.3E-3</v>
      </c>
      <c r="D26" s="5"/>
      <c r="E26" s="5"/>
      <c r="F26" s="5"/>
      <c r="G26" s="6"/>
      <c r="H26" s="5">
        <v>37.133299999999998</v>
      </c>
      <c r="I26" s="5"/>
      <c r="J26" s="5"/>
      <c r="K26" s="5"/>
      <c r="L26" s="15"/>
    </row>
    <row r="27" spans="1:56" x14ac:dyDescent="0.3">
      <c r="A27" s="1">
        <v>3</v>
      </c>
      <c r="B27" s="1">
        <v>2</v>
      </c>
      <c r="C27" s="5">
        <v>2.0999999999999999E-3</v>
      </c>
      <c r="D27" s="5">
        <f>AVERAGE(C27:C28)</f>
        <v>1.8500000000000001E-3</v>
      </c>
      <c r="E27" s="5"/>
      <c r="F27" s="5"/>
      <c r="G27" s="6"/>
      <c r="H27" s="5">
        <v>31.270099999999999</v>
      </c>
      <c r="I27" s="5">
        <f>AVERAGE(H27:H28)</f>
        <v>29.834400000000002</v>
      </c>
      <c r="J27" s="5"/>
      <c r="K27" s="5"/>
      <c r="L27" s="15"/>
    </row>
    <row r="28" spans="1:56" x14ac:dyDescent="0.3">
      <c r="A28" s="1">
        <v>3</v>
      </c>
      <c r="B28" s="1">
        <v>2</v>
      </c>
      <c r="C28" s="5">
        <v>1.6000000000000001E-3</v>
      </c>
      <c r="D28" s="5"/>
      <c r="E28" s="5"/>
      <c r="F28" s="5"/>
      <c r="G28" s="6"/>
      <c r="H28" s="5">
        <v>28.398700000000002</v>
      </c>
      <c r="I28" s="5"/>
      <c r="J28" s="5"/>
      <c r="K28" s="5"/>
      <c r="L28" s="15"/>
    </row>
    <row r="29" spans="1:56" x14ac:dyDescent="0.3">
      <c r="A29" s="1">
        <v>4</v>
      </c>
      <c r="B29" s="1">
        <v>2</v>
      </c>
      <c r="C29" s="5">
        <v>1.2999999999999999E-3</v>
      </c>
      <c r="D29" s="5">
        <f>AVERAGE(C29:C30)</f>
        <v>1.2000000000000001E-3</v>
      </c>
      <c r="E29" s="5"/>
      <c r="F29" s="5"/>
      <c r="G29" s="6"/>
      <c r="H29" s="5">
        <v>35.264699999999998</v>
      </c>
      <c r="I29" s="5">
        <f>AVERAGE(H29:H30)</f>
        <v>35.556849999999997</v>
      </c>
      <c r="J29" s="5"/>
      <c r="K29" s="5"/>
      <c r="L29" s="15"/>
    </row>
    <row r="30" spans="1:56" x14ac:dyDescent="0.3">
      <c r="A30" s="1">
        <v>4</v>
      </c>
      <c r="B30" s="1">
        <v>2</v>
      </c>
      <c r="C30" s="5">
        <v>1.1000000000000001E-3</v>
      </c>
      <c r="D30" s="5"/>
      <c r="E30" s="5"/>
      <c r="F30" s="5"/>
      <c r="G30" s="6"/>
      <c r="H30" s="5">
        <v>35.848999999999997</v>
      </c>
      <c r="I30" s="5"/>
      <c r="J30" s="5"/>
      <c r="K30" s="5"/>
      <c r="L30" s="15"/>
    </row>
    <row r="31" spans="1:56" x14ac:dyDescent="0.3">
      <c r="A31" s="1">
        <v>5</v>
      </c>
      <c r="B31" s="1">
        <v>2</v>
      </c>
      <c r="C31" s="5">
        <v>1.2999999999999999E-3</v>
      </c>
      <c r="D31" s="5">
        <f>AVERAGE(C31:C32)</f>
        <v>1.4499999999999999E-3</v>
      </c>
      <c r="E31" s="5"/>
      <c r="F31" s="5"/>
      <c r="G31" s="6"/>
      <c r="H31" s="5">
        <v>35.367800000000003</v>
      </c>
      <c r="I31" s="5">
        <f>AVERAGE(H31:H32)</f>
        <v>34.718299999999999</v>
      </c>
      <c r="J31" s="5"/>
      <c r="K31" s="5"/>
      <c r="L31" s="15"/>
    </row>
    <row r="32" spans="1:56" x14ac:dyDescent="0.3">
      <c r="A32" s="1">
        <v>5</v>
      </c>
      <c r="B32" s="1">
        <v>2</v>
      </c>
      <c r="C32" s="5">
        <v>1.6000000000000001E-3</v>
      </c>
      <c r="D32" s="5"/>
      <c r="E32" s="5"/>
      <c r="F32" s="5"/>
      <c r="G32" s="6"/>
      <c r="H32" s="5">
        <v>34.068800000000003</v>
      </c>
      <c r="I32" s="5"/>
      <c r="J32" s="5"/>
      <c r="K32" s="5"/>
      <c r="L32" s="15"/>
    </row>
    <row r="33" spans="1:56" x14ac:dyDescent="0.3">
      <c r="A33" s="1">
        <v>6</v>
      </c>
      <c r="B33" s="1">
        <v>2</v>
      </c>
      <c r="C33" s="5">
        <v>1.5E-3</v>
      </c>
      <c r="D33" s="5">
        <f>AVERAGE(C33:C34)</f>
        <v>1.5E-3</v>
      </c>
      <c r="E33" s="5"/>
      <c r="F33" s="5"/>
      <c r="G33" s="6"/>
      <c r="H33" s="5">
        <v>35.249499999999998</v>
      </c>
      <c r="I33" s="5">
        <f>AVERAGE(H33:H34)</f>
        <v>35.57855</v>
      </c>
      <c r="J33" s="5"/>
      <c r="K33" s="5"/>
      <c r="L33" s="15"/>
    </row>
    <row r="34" spans="1:56" x14ac:dyDescent="0.3">
      <c r="A34" s="1">
        <v>6</v>
      </c>
      <c r="B34" s="1">
        <v>2</v>
      </c>
      <c r="C34" s="5">
        <v>1.5E-3</v>
      </c>
      <c r="D34" s="5"/>
      <c r="E34" s="5"/>
      <c r="F34" s="5"/>
      <c r="G34" s="6"/>
      <c r="H34" s="5">
        <v>35.907600000000002</v>
      </c>
      <c r="I34" s="5"/>
      <c r="J34" s="5"/>
      <c r="K34" s="5"/>
      <c r="L34" s="15"/>
    </row>
    <row r="35" spans="1:56" x14ac:dyDescent="0.3">
      <c r="C35" s="5"/>
      <c r="D35" s="5"/>
      <c r="E35" s="5"/>
      <c r="F35" s="5"/>
      <c r="G35" s="6"/>
      <c r="H35" s="5"/>
      <c r="I35" s="5"/>
      <c r="J35" s="5"/>
      <c r="K35" s="5"/>
      <c r="L35" s="15"/>
    </row>
    <row r="36" spans="1:56" x14ac:dyDescent="0.3">
      <c r="C36" s="5"/>
      <c r="D36" s="5"/>
      <c r="E36" s="5"/>
      <c r="F36" s="5"/>
      <c r="G36" s="6"/>
      <c r="H36" s="5"/>
      <c r="I36" s="5"/>
      <c r="J36" s="5"/>
      <c r="K36" s="5"/>
      <c r="L36" s="15"/>
    </row>
    <row r="37" spans="1:56" x14ac:dyDescent="0.3">
      <c r="C37" s="5"/>
      <c r="D37" s="5"/>
      <c r="E37" s="5"/>
      <c r="F37" s="5"/>
      <c r="G37" s="6"/>
      <c r="H37" s="5"/>
      <c r="I37" s="5"/>
      <c r="J37" s="5"/>
      <c r="K37" s="5"/>
      <c r="L37" s="15"/>
    </row>
    <row r="38" spans="1:56" x14ac:dyDescent="0.3">
      <c r="C38" s="5"/>
      <c r="D38" s="5"/>
      <c r="E38" s="5"/>
      <c r="F38" s="5"/>
      <c r="G38" s="6"/>
      <c r="H38" s="5"/>
      <c r="I38" s="5"/>
      <c r="J38" s="5"/>
      <c r="K38" s="5"/>
      <c r="L38" s="15"/>
    </row>
    <row r="39" spans="1:56" x14ac:dyDescent="0.3">
      <c r="C39" s="5"/>
      <c r="D39" s="5"/>
      <c r="E39" s="5"/>
      <c r="F39" s="5"/>
      <c r="G39" s="6"/>
      <c r="H39" s="5"/>
      <c r="I39" s="5"/>
      <c r="J39" s="5"/>
      <c r="K39" s="5"/>
      <c r="L39" s="15"/>
    </row>
    <row r="40" spans="1:56" x14ac:dyDescent="0.3">
      <c r="C40" s="5"/>
      <c r="D40" s="5"/>
      <c r="E40" s="5"/>
      <c r="F40" s="5"/>
      <c r="G40" s="6"/>
      <c r="H40" s="5"/>
      <c r="I40" s="5"/>
      <c r="J40" s="5"/>
      <c r="K40" s="5"/>
      <c r="L40" s="15"/>
    </row>
    <row r="41" spans="1:56" x14ac:dyDescent="0.3">
      <c r="C41" s="5"/>
      <c r="D41" s="5"/>
      <c r="E41" s="5"/>
      <c r="F41" s="5"/>
      <c r="G41" s="6"/>
      <c r="H41" s="5"/>
      <c r="I41" s="5"/>
      <c r="J41" s="5"/>
      <c r="K41" s="5"/>
      <c r="L41" s="15"/>
    </row>
    <row r="42" spans="1:56" s="8" customFormat="1" x14ac:dyDescent="0.3">
      <c r="C42" s="9"/>
      <c r="D42" s="9"/>
      <c r="E42" s="9"/>
      <c r="F42" s="9"/>
      <c r="G42" s="10"/>
      <c r="H42" s="9"/>
      <c r="I42" s="9"/>
      <c r="J42" s="9"/>
      <c r="K42" s="9"/>
      <c r="L42" s="9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</row>
    <row r="43" spans="1:56" x14ac:dyDescent="0.3">
      <c r="A43" s="1">
        <v>1</v>
      </c>
      <c r="B43" s="1">
        <v>3</v>
      </c>
      <c r="C43" s="5">
        <v>9.2700000000000005E-2</v>
      </c>
      <c r="D43" s="5">
        <f>AVERAGE(C43:C44)</f>
        <v>9.4549999999999995E-2</v>
      </c>
      <c r="E43" s="5"/>
      <c r="F43" s="5">
        <f>AVERAGE(D43:D53)</f>
        <v>4.7641666666666659E-2</v>
      </c>
      <c r="G43" s="6">
        <f>STDEV(D43:D53)/SQRT(5)</f>
        <v>1.3003902619342146E-2</v>
      </c>
      <c r="H43" s="5">
        <v>251.8261</v>
      </c>
      <c r="I43" s="5">
        <f>AVERAGE(H43:H44)</f>
        <v>256.39855</v>
      </c>
      <c r="J43" s="5"/>
      <c r="K43" s="5"/>
      <c r="L43" s="15"/>
    </row>
    <row r="44" spans="1:56" x14ac:dyDescent="0.3">
      <c r="A44" s="1">
        <v>1</v>
      </c>
      <c r="B44" s="1">
        <v>3</v>
      </c>
      <c r="C44" s="5">
        <v>9.64E-2</v>
      </c>
      <c r="D44" s="5"/>
      <c r="E44" s="5"/>
      <c r="F44" s="5"/>
      <c r="G44" s="6"/>
      <c r="H44" s="5">
        <v>260.971</v>
      </c>
      <c r="I44" s="5"/>
      <c r="J44" s="5"/>
      <c r="K44" s="5"/>
      <c r="L44" s="15"/>
    </row>
    <row r="45" spans="1:56" x14ac:dyDescent="0.3">
      <c r="A45" s="1">
        <v>2</v>
      </c>
      <c r="B45" s="1">
        <v>3</v>
      </c>
      <c r="C45" s="5">
        <v>5.3900000000000003E-2</v>
      </c>
      <c r="D45" s="5">
        <f>AVERAGE(C45:C46)</f>
        <v>5.0299999999999997E-2</v>
      </c>
      <c r="E45" s="5"/>
      <c r="F45" s="5"/>
      <c r="G45" s="6"/>
      <c r="H45" s="5">
        <v>230.74010000000001</v>
      </c>
      <c r="I45" s="5">
        <f>AVERAGE(H45:H46)</f>
        <v>225.90065000000001</v>
      </c>
      <c r="J45" s="5"/>
      <c r="K45" s="5"/>
      <c r="L45" s="15"/>
    </row>
    <row r="46" spans="1:56" x14ac:dyDescent="0.3">
      <c r="A46" s="1">
        <v>2</v>
      </c>
      <c r="B46" s="1">
        <v>3</v>
      </c>
      <c r="C46" s="5">
        <v>4.6699999999999998E-2</v>
      </c>
      <c r="D46" s="5"/>
      <c r="E46" s="5"/>
      <c r="F46" s="5"/>
      <c r="G46" s="6"/>
      <c r="H46" s="5">
        <v>221.06120000000001</v>
      </c>
      <c r="I46" s="5"/>
      <c r="J46" s="5"/>
      <c r="K46" s="5"/>
      <c r="L46" s="15"/>
    </row>
    <row r="47" spans="1:56" x14ac:dyDescent="0.3">
      <c r="A47" s="1">
        <v>3</v>
      </c>
      <c r="B47" s="1">
        <v>3</v>
      </c>
      <c r="C47" s="5">
        <v>2.6100000000000002E-2</v>
      </c>
      <c r="D47" s="5">
        <f>AVERAGE(C47:C48)</f>
        <v>2.52E-2</v>
      </c>
      <c r="E47" s="5"/>
      <c r="F47" s="5"/>
      <c r="G47" s="6"/>
      <c r="H47" s="5">
        <v>213.14599999999999</v>
      </c>
      <c r="I47" s="5">
        <f>AVERAGE(H47:H48)</f>
        <v>215.66219999999998</v>
      </c>
      <c r="J47" s="5"/>
      <c r="K47" s="5"/>
      <c r="L47" s="15"/>
    </row>
    <row r="48" spans="1:56" x14ac:dyDescent="0.3">
      <c r="A48" s="1">
        <v>3</v>
      </c>
      <c r="B48" s="1">
        <v>3</v>
      </c>
      <c r="C48" s="5">
        <v>2.4299999999999999E-2</v>
      </c>
      <c r="D48" s="5"/>
      <c r="E48" s="5"/>
      <c r="F48" s="5"/>
      <c r="G48" s="6"/>
      <c r="H48" s="5">
        <v>218.17840000000001</v>
      </c>
      <c r="I48" s="5"/>
      <c r="J48" s="5"/>
      <c r="K48" s="5"/>
      <c r="L48" s="15"/>
    </row>
    <row r="49" spans="1:56" x14ac:dyDescent="0.3">
      <c r="A49" s="1">
        <v>4</v>
      </c>
      <c r="B49" s="1">
        <v>3</v>
      </c>
      <c r="C49" s="5">
        <v>7.3700000000000002E-2</v>
      </c>
      <c r="D49" s="5">
        <f>AVERAGE(C49:C50)</f>
        <v>6.7699999999999996E-2</v>
      </c>
      <c r="E49" s="5"/>
      <c r="F49" s="5"/>
      <c r="G49" s="6"/>
      <c r="H49" s="5">
        <v>188.44120000000001</v>
      </c>
      <c r="I49" s="5">
        <f>AVERAGE(H49:H50)</f>
        <v>184.4256</v>
      </c>
      <c r="J49" s="5"/>
      <c r="K49" s="5"/>
      <c r="L49" s="15"/>
    </row>
    <row r="50" spans="1:56" x14ac:dyDescent="0.3">
      <c r="A50" s="1">
        <v>4</v>
      </c>
      <c r="B50" s="1">
        <v>3</v>
      </c>
      <c r="C50" s="5">
        <v>6.1699999999999998E-2</v>
      </c>
      <c r="D50" s="5"/>
      <c r="E50" s="5"/>
      <c r="F50" s="5"/>
      <c r="G50" s="6"/>
      <c r="H50" s="5">
        <v>180.41</v>
      </c>
      <c r="I50" s="5"/>
      <c r="J50" s="5"/>
      <c r="K50" s="5"/>
      <c r="L50" s="15"/>
    </row>
    <row r="51" spans="1:56" x14ac:dyDescent="0.3">
      <c r="A51" s="1">
        <v>5</v>
      </c>
      <c r="B51" s="1">
        <v>3</v>
      </c>
      <c r="C51" s="5">
        <v>2.3400000000000001E-2</v>
      </c>
      <c r="D51" s="5">
        <f>AVERAGE(C51:C52)</f>
        <v>2.3350000000000003E-2</v>
      </c>
      <c r="E51" s="5"/>
      <c r="F51" s="5"/>
      <c r="G51" s="6"/>
      <c r="H51" s="5">
        <v>179.37180000000001</v>
      </c>
      <c r="I51" s="5">
        <f>AVERAGE(H51:H52)</f>
        <v>181.19229999999999</v>
      </c>
      <c r="J51" s="5"/>
      <c r="K51" s="5"/>
      <c r="L51" s="15"/>
    </row>
    <row r="52" spans="1:56" x14ac:dyDescent="0.3">
      <c r="A52" s="1">
        <v>5</v>
      </c>
      <c r="B52" s="1">
        <v>3</v>
      </c>
      <c r="C52" s="5">
        <v>2.3300000000000001E-2</v>
      </c>
      <c r="D52" s="5"/>
      <c r="E52" s="5"/>
      <c r="F52" s="5"/>
      <c r="G52" s="6"/>
      <c r="H52" s="5">
        <v>183.0128</v>
      </c>
      <c r="I52" s="5"/>
      <c r="J52" s="5"/>
      <c r="K52" s="5"/>
      <c r="L52" s="15"/>
    </row>
    <row r="53" spans="1:56" x14ac:dyDescent="0.3">
      <c r="A53" s="1">
        <v>6</v>
      </c>
      <c r="B53" s="1">
        <v>3</v>
      </c>
      <c r="C53" s="5">
        <v>2.12E-2</v>
      </c>
      <c r="D53" s="5">
        <f>AVERAGE(C53:C54)</f>
        <v>2.4750000000000001E-2</v>
      </c>
      <c r="E53" s="5"/>
      <c r="F53" s="5"/>
      <c r="G53" s="6"/>
      <c r="H53" s="5">
        <v>346.36259999999999</v>
      </c>
      <c r="I53" s="5">
        <v>346.36259999999999</v>
      </c>
      <c r="J53" s="5"/>
      <c r="K53" s="5"/>
      <c r="L53" s="15"/>
    </row>
    <row r="54" spans="1:56" x14ac:dyDescent="0.3">
      <c r="A54" s="1">
        <v>6</v>
      </c>
      <c r="B54" s="1">
        <v>3</v>
      </c>
      <c r="C54" s="5">
        <v>2.8299999999999999E-2</v>
      </c>
      <c r="D54" s="5"/>
      <c r="E54" s="5"/>
      <c r="F54" s="5"/>
      <c r="G54" s="6"/>
      <c r="H54" s="5"/>
      <c r="I54" s="5"/>
      <c r="J54" s="5"/>
      <c r="K54" s="5"/>
      <c r="L54" s="15"/>
    </row>
    <row r="55" spans="1:56" x14ac:dyDescent="0.3">
      <c r="C55" s="5"/>
      <c r="D55" s="5"/>
      <c r="E55" s="5"/>
      <c r="F55" s="5"/>
      <c r="G55" s="6"/>
      <c r="H55" s="5"/>
      <c r="I55" s="5"/>
      <c r="J55" s="5"/>
      <c r="K55" s="5"/>
      <c r="L55" s="15"/>
    </row>
    <row r="56" spans="1:56" x14ac:dyDescent="0.3">
      <c r="C56" s="5"/>
      <c r="D56" s="5"/>
      <c r="E56" s="5"/>
      <c r="F56" s="5"/>
      <c r="G56" s="6"/>
      <c r="H56" s="5"/>
      <c r="I56" s="5"/>
      <c r="J56" s="5"/>
      <c r="K56" s="5"/>
      <c r="L56" s="15"/>
    </row>
    <row r="57" spans="1:56" x14ac:dyDescent="0.3">
      <c r="C57" s="5"/>
      <c r="D57" s="5"/>
      <c r="E57" s="5"/>
      <c r="F57" s="5"/>
      <c r="G57" s="6"/>
      <c r="H57" s="5"/>
      <c r="I57" s="5"/>
      <c r="J57" s="5"/>
      <c r="K57" s="5"/>
      <c r="L57" s="15"/>
    </row>
    <row r="58" spans="1:56" s="8" customFormat="1" x14ac:dyDescent="0.3">
      <c r="C58" s="9"/>
      <c r="D58" s="9"/>
      <c r="E58" s="9"/>
      <c r="F58" s="9"/>
      <c r="G58" s="10"/>
      <c r="H58" s="9"/>
      <c r="I58" s="9"/>
      <c r="J58" s="9"/>
      <c r="K58" s="9"/>
      <c r="L58" s="9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</row>
    <row r="59" spans="1:56" x14ac:dyDescent="0.3">
      <c r="A59" s="1">
        <v>1</v>
      </c>
      <c r="B59" s="1">
        <v>4</v>
      </c>
      <c r="C59" s="5">
        <v>1.78E-2</v>
      </c>
      <c r="D59" s="5">
        <f>AVERAGE(C59:C60)</f>
        <v>1.6750000000000001E-2</v>
      </c>
      <c r="E59" s="5"/>
      <c r="F59" s="5">
        <f>AVERAGE(D59:D69)</f>
        <v>8.1141666666666654E-2</v>
      </c>
      <c r="G59" s="6">
        <f>STDEV(D59:D69)/SQRT(5)</f>
        <v>4.9079330510239563E-2</v>
      </c>
      <c r="H59" s="5">
        <v>353.40179999999998</v>
      </c>
      <c r="I59" s="13">
        <f>AVERAGE(H59:H60)</f>
        <v>352.28115000000003</v>
      </c>
      <c r="J59" s="5"/>
      <c r="K59" s="5"/>
      <c r="L59" s="15"/>
    </row>
    <row r="60" spans="1:56" x14ac:dyDescent="0.3">
      <c r="A60" s="1">
        <v>1</v>
      </c>
      <c r="B60" s="1">
        <v>4</v>
      </c>
      <c r="C60" s="5">
        <v>1.5699999999999999E-2</v>
      </c>
      <c r="D60" s="5"/>
      <c r="E60" s="5"/>
      <c r="F60" s="5"/>
      <c r="G60" s="6"/>
      <c r="H60" s="5">
        <v>351.16050000000001</v>
      </c>
      <c r="I60" s="5"/>
      <c r="J60" s="5"/>
      <c r="K60" s="5"/>
      <c r="L60" s="15"/>
    </row>
    <row r="61" spans="1:56" x14ac:dyDescent="0.3">
      <c r="A61" s="1">
        <v>2</v>
      </c>
      <c r="B61" s="1">
        <v>4</v>
      </c>
      <c r="C61" s="5">
        <v>0.28389999999999999</v>
      </c>
      <c r="D61" s="5">
        <f>AVERAGE(C61:C62)</f>
        <v>0.30174999999999996</v>
      </c>
      <c r="E61" s="5"/>
      <c r="F61" s="5"/>
      <c r="G61" s="6"/>
      <c r="H61" s="5">
        <v>234.4375</v>
      </c>
      <c r="I61" s="13">
        <f>AVERAGE(H61:H62)</f>
        <v>228.16964999999999</v>
      </c>
      <c r="J61" s="5"/>
      <c r="K61" s="5"/>
      <c r="L61" s="15"/>
    </row>
    <row r="62" spans="1:56" x14ac:dyDescent="0.3">
      <c r="A62" s="1">
        <v>2</v>
      </c>
      <c r="B62" s="1">
        <v>4</v>
      </c>
      <c r="C62" s="5">
        <v>0.3196</v>
      </c>
      <c r="D62" s="5"/>
      <c r="E62" s="5"/>
      <c r="F62" s="5"/>
      <c r="G62" s="6"/>
      <c r="H62" s="5">
        <v>221.90180000000001</v>
      </c>
      <c r="I62" s="5"/>
      <c r="J62" s="5"/>
      <c r="K62" s="5"/>
      <c r="L62" s="15"/>
    </row>
    <row r="63" spans="1:56" x14ac:dyDescent="0.3">
      <c r="A63" s="1">
        <v>3</v>
      </c>
      <c r="B63" s="1">
        <v>4</v>
      </c>
      <c r="C63" s="5">
        <v>7.7299999999999994E-2</v>
      </c>
      <c r="D63" s="5">
        <f>AVERAGE(C63:C64)</f>
        <v>7.0500000000000007E-2</v>
      </c>
      <c r="E63" s="5"/>
      <c r="F63" s="5"/>
      <c r="G63" s="6"/>
      <c r="H63" s="5">
        <v>548.48490000000004</v>
      </c>
      <c r="I63" s="13">
        <f>AVERAGE(H63:H64)</f>
        <v>548.30250000000001</v>
      </c>
      <c r="J63" s="5"/>
      <c r="K63" s="5"/>
      <c r="L63" s="15"/>
    </row>
    <row r="64" spans="1:56" x14ac:dyDescent="0.3">
      <c r="A64" s="1">
        <v>3</v>
      </c>
      <c r="B64" s="1">
        <v>4</v>
      </c>
      <c r="C64" s="5">
        <v>6.3700000000000007E-2</v>
      </c>
      <c r="D64" s="5"/>
      <c r="E64" s="5"/>
      <c r="F64" s="5"/>
      <c r="G64" s="6"/>
      <c r="H64" s="5">
        <v>548.12009999999998</v>
      </c>
      <c r="I64" s="5"/>
      <c r="J64" s="5"/>
      <c r="K64" s="5"/>
      <c r="L64" s="15"/>
    </row>
    <row r="65" spans="1:12" x14ac:dyDescent="0.3">
      <c r="A65" s="1">
        <v>4</v>
      </c>
      <c r="B65" s="1">
        <v>4</v>
      </c>
      <c r="C65" s="5">
        <v>2.2800000000000001E-2</v>
      </c>
      <c r="D65" s="5">
        <f>AVERAGE(C65:C66)</f>
        <v>2.1900000000000003E-2</v>
      </c>
      <c r="E65" s="5"/>
      <c r="F65" s="5"/>
      <c r="G65" s="6"/>
      <c r="H65" s="5">
        <v>251.11689999999999</v>
      </c>
      <c r="I65" s="13">
        <f>AVERAGE(H65:H66)</f>
        <v>255.102</v>
      </c>
      <c r="J65" s="5"/>
      <c r="K65" s="5"/>
      <c r="L65" s="15"/>
    </row>
    <row r="66" spans="1:12" x14ac:dyDescent="0.3">
      <c r="A66" s="1">
        <v>4</v>
      </c>
      <c r="B66" s="1">
        <v>4</v>
      </c>
      <c r="C66" s="5">
        <v>2.1000000000000001E-2</v>
      </c>
      <c r="D66" s="5"/>
      <c r="E66" s="5"/>
      <c r="F66" s="5"/>
      <c r="G66" s="6"/>
      <c r="H66" s="5">
        <v>259.08710000000002</v>
      </c>
      <c r="I66" s="5"/>
      <c r="J66" s="5"/>
      <c r="K66" s="5"/>
      <c r="L66" s="15"/>
    </row>
    <row r="67" spans="1:12" x14ac:dyDescent="0.3">
      <c r="A67" s="1">
        <v>5</v>
      </c>
      <c r="B67" s="1">
        <v>4</v>
      </c>
      <c r="C67" s="5">
        <v>3.4799999999999998E-2</v>
      </c>
      <c r="D67" s="5">
        <f>AVERAGE(C67:C68)</f>
        <v>3.27E-2</v>
      </c>
      <c r="E67" s="5"/>
      <c r="F67" s="5"/>
      <c r="G67" s="6"/>
      <c r="H67" s="5">
        <v>529.53980000000001</v>
      </c>
      <c r="I67" s="13">
        <f>AVERAGE(H67:H68)</f>
        <v>526.82515000000001</v>
      </c>
      <c r="J67" s="5"/>
      <c r="K67" s="5"/>
      <c r="L67" s="15"/>
    </row>
    <row r="68" spans="1:12" x14ac:dyDescent="0.3">
      <c r="A68" s="1">
        <v>5</v>
      </c>
      <c r="B68" s="1">
        <v>4</v>
      </c>
      <c r="C68" s="5">
        <v>3.0599999999999999E-2</v>
      </c>
      <c r="D68" s="5"/>
      <c r="E68" s="5"/>
      <c r="F68" s="5"/>
      <c r="G68" s="6"/>
      <c r="H68" s="5">
        <v>524.1105</v>
      </c>
      <c r="I68" s="5"/>
      <c r="J68" s="5"/>
      <c r="K68" s="5"/>
      <c r="L68" s="15"/>
    </row>
    <row r="69" spans="1:12" x14ac:dyDescent="0.3">
      <c r="A69" s="1">
        <v>6</v>
      </c>
      <c r="B69" s="1">
        <v>4</v>
      </c>
      <c r="C69" s="5">
        <v>4.9599999999999998E-2</v>
      </c>
      <c r="D69" s="5">
        <f>AVERAGE(C69:C70)</f>
        <v>4.3249999999999997E-2</v>
      </c>
      <c r="E69" s="5"/>
      <c r="F69" s="5"/>
      <c r="G69" s="6"/>
      <c r="H69" s="5">
        <v>369.45080000000002</v>
      </c>
      <c r="I69" s="13">
        <f>AVERAGE(H69:H70)</f>
        <v>368.01470500000005</v>
      </c>
      <c r="J69" s="5"/>
      <c r="K69" s="5"/>
      <c r="L69" s="15"/>
    </row>
    <row r="70" spans="1:12" x14ac:dyDescent="0.3">
      <c r="A70" s="1">
        <v>6</v>
      </c>
      <c r="B70" s="1">
        <v>4</v>
      </c>
      <c r="C70" s="5">
        <v>3.6900000000000002E-2</v>
      </c>
      <c r="D70" s="5"/>
      <c r="E70" s="5"/>
      <c r="F70" s="5"/>
      <c r="G70" s="6"/>
      <c r="H70" s="5">
        <v>366.57861000000003</v>
      </c>
      <c r="I70" s="5"/>
      <c r="J70" s="5"/>
      <c r="K70" s="5"/>
      <c r="L70" s="15"/>
    </row>
    <row r="71" spans="1:12" x14ac:dyDescent="0.3">
      <c r="D71" s="5"/>
      <c r="E71" s="5"/>
      <c r="F71" s="5"/>
      <c r="G71" s="6"/>
      <c r="H71" s="5"/>
      <c r="I71" s="5"/>
      <c r="J71" s="5"/>
      <c r="K71" s="5"/>
      <c r="L71" s="15"/>
    </row>
    <row r="72" spans="1:12" x14ac:dyDescent="0.3">
      <c r="D72" s="5"/>
      <c r="E72" s="5"/>
      <c r="F72" s="5"/>
      <c r="G72" s="6"/>
      <c r="H72" s="5"/>
      <c r="I72" s="5"/>
      <c r="J72" s="5"/>
      <c r="K72" s="5"/>
      <c r="L72" s="15"/>
    </row>
    <row r="73" spans="1:12" s="14" customFormat="1" x14ac:dyDescent="0.3">
      <c r="D73" s="15"/>
      <c r="E73" s="15"/>
      <c r="F73" s="15"/>
      <c r="G73" s="15"/>
      <c r="H73" s="15"/>
      <c r="I73" s="15"/>
      <c r="J73" s="15"/>
      <c r="K73" s="15"/>
      <c r="L73" s="15"/>
    </row>
    <row r="74" spans="1:12" s="14" customFormat="1" x14ac:dyDescent="0.3"/>
    <row r="75" spans="1:12" s="14" customFormat="1" x14ac:dyDescent="0.3"/>
    <row r="76" spans="1:12" s="14" customFormat="1" x14ac:dyDescent="0.3"/>
    <row r="77" spans="1:12" s="14" customFormat="1" x14ac:dyDescent="0.3"/>
    <row r="78" spans="1:12" s="14" customFormat="1" x14ac:dyDescent="0.3"/>
    <row r="79" spans="1:12" s="14" customFormat="1" x14ac:dyDescent="0.3"/>
    <row r="80" spans="1:12" s="14" customFormat="1" x14ac:dyDescent="0.3"/>
    <row r="81" s="14" customFormat="1" x14ac:dyDescent="0.3"/>
    <row r="82" s="14" customFormat="1" x14ac:dyDescent="0.3"/>
    <row r="83" s="14" customFormat="1" x14ac:dyDescent="0.3"/>
    <row r="84" s="14" customFormat="1" x14ac:dyDescent="0.3"/>
    <row r="85" s="14" customFormat="1" x14ac:dyDescent="0.3"/>
    <row r="86" s="14" customFormat="1" x14ac:dyDescent="0.3"/>
    <row r="87" s="14" customFormat="1" x14ac:dyDescent="0.3"/>
    <row r="88" s="14" customFormat="1" x14ac:dyDescent="0.3"/>
    <row r="89" s="14" customFormat="1" x14ac:dyDescent="0.3"/>
    <row r="90" s="14" customFormat="1" x14ac:dyDescent="0.3"/>
    <row r="91" s="14" customFormat="1" x14ac:dyDescent="0.3"/>
    <row r="92" s="14" customFormat="1" x14ac:dyDescent="0.3"/>
    <row r="93" s="14" customFormat="1" x14ac:dyDescent="0.3"/>
    <row r="94" s="14" customFormat="1" x14ac:dyDescent="0.3"/>
    <row r="95" s="14" customFormat="1" x14ac:dyDescent="0.3"/>
    <row r="96" s="14" customFormat="1" x14ac:dyDescent="0.3"/>
    <row r="97" s="14" customFormat="1" x14ac:dyDescent="0.3"/>
    <row r="98" s="14" customFormat="1" x14ac:dyDescent="0.3"/>
    <row r="99" s="14" customFormat="1" x14ac:dyDescent="0.3"/>
    <row r="100" s="14" customFormat="1" x14ac:dyDescent="0.3"/>
    <row r="101" s="14" customFormat="1" x14ac:dyDescent="0.3"/>
    <row r="102" s="14" customFormat="1" x14ac:dyDescent="0.3"/>
    <row r="103" s="14" customFormat="1" x14ac:dyDescent="0.3"/>
    <row r="104" s="14" customFormat="1" x14ac:dyDescent="0.3"/>
    <row r="105" s="14" customFormat="1" x14ac:dyDescent="0.3"/>
    <row r="106" s="14" customFormat="1" x14ac:dyDescent="0.3"/>
    <row r="107" s="14" customFormat="1" x14ac:dyDescent="0.3"/>
    <row r="108" s="14" customFormat="1" x14ac:dyDescent="0.3"/>
    <row r="109" s="14" customFormat="1" x14ac:dyDescent="0.3"/>
    <row r="110" s="14" customFormat="1" x14ac:dyDescent="0.3"/>
    <row r="111" s="14" customFormat="1" x14ac:dyDescent="0.3"/>
    <row r="112" s="14" customFormat="1" x14ac:dyDescent="0.3"/>
    <row r="113" s="14" customFormat="1" x14ac:dyDescent="0.3"/>
    <row r="114" s="14" customFormat="1" x14ac:dyDescent="0.3"/>
    <row r="115" s="14" customFormat="1" x14ac:dyDescent="0.3"/>
    <row r="116" s="14" customFormat="1" x14ac:dyDescent="0.3"/>
    <row r="117" s="14" customFormat="1" x14ac:dyDescent="0.3"/>
    <row r="118" s="14" customFormat="1" x14ac:dyDescent="0.3"/>
    <row r="119" s="14" customFormat="1" x14ac:dyDescent="0.3"/>
    <row r="120" s="14" customFormat="1" x14ac:dyDescent="0.3"/>
    <row r="121" s="14" customFormat="1" x14ac:dyDescent="0.3"/>
    <row r="122" s="14" customFormat="1" x14ac:dyDescent="0.3"/>
    <row r="123" s="14" customFormat="1" x14ac:dyDescent="0.3"/>
    <row r="124" s="14" customFormat="1" x14ac:dyDescent="0.3"/>
    <row r="125" s="14" customFormat="1" x14ac:dyDescent="0.3"/>
    <row r="126" s="14" customFormat="1" x14ac:dyDescent="0.3"/>
    <row r="127" s="14" customFormat="1" x14ac:dyDescent="0.3"/>
    <row r="128" s="14" customFormat="1" x14ac:dyDescent="0.3"/>
    <row r="129" s="14" customFormat="1" x14ac:dyDescent="0.3"/>
    <row r="130" s="14" customFormat="1" x14ac:dyDescent="0.3"/>
    <row r="131" s="14" customFormat="1" x14ac:dyDescent="0.3"/>
    <row r="132" s="14" customFormat="1" x14ac:dyDescent="0.3"/>
    <row r="133" s="14" customFormat="1" x14ac:dyDescent="0.3"/>
    <row r="134" s="14" customFormat="1" x14ac:dyDescent="0.3"/>
    <row r="135" s="14" customFormat="1" x14ac:dyDescent="0.3"/>
    <row r="136" s="14" customFormat="1" x14ac:dyDescent="0.3"/>
    <row r="137" s="14" customFormat="1" x14ac:dyDescent="0.3"/>
    <row r="138" s="14" customFormat="1" x14ac:dyDescent="0.3"/>
    <row r="139" s="14" customFormat="1" x14ac:dyDescent="0.3"/>
    <row r="140" s="14" customFormat="1" x14ac:dyDescent="0.3"/>
    <row r="141" s="14" customFormat="1" x14ac:dyDescent="0.3"/>
    <row r="142" s="14" customFormat="1" x14ac:dyDescent="0.3"/>
    <row r="143" s="14" customFormat="1" x14ac:dyDescent="0.3"/>
    <row r="144" s="14" customFormat="1" x14ac:dyDescent="0.3"/>
    <row r="145" s="14" customFormat="1" x14ac:dyDescent="0.3"/>
    <row r="146" s="14" customFormat="1" x14ac:dyDescent="0.3"/>
    <row r="147" s="14" customFormat="1" x14ac:dyDescent="0.3"/>
    <row r="148" s="14" customFormat="1" x14ac:dyDescent="0.3"/>
    <row r="149" s="14" customFormat="1" x14ac:dyDescent="0.3"/>
    <row r="150" s="14" customFormat="1" x14ac:dyDescent="0.3"/>
    <row r="151" s="14" customFormat="1" x14ac:dyDescent="0.3"/>
    <row r="152" s="14" customFormat="1" x14ac:dyDescent="0.3"/>
    <row r="153" s="14" customFormat="1" x14ac:dyDescent="0.3"/>
    <row r="154" s="14" customFormat="1" x14ac:dyDescent="0.3"/>
    <row r="155" s="14" customFormat="1" x14ac:dyDescent="0.3"/>
    <row r="156" s="14" customFormat="1" x14ac:dyDescent="0.3"/>
    <row r="157" s="14" customFormat="1" x14ac:dyDescent="0.3"/>
    <row r="158" s="14" customFormat="1" x14ac:dyDescent="0.3"/>
    <row r="159" s="14" customFormat="1" x14ac:dyDescent="0.3"/>
    <row r="160" s="14" customFormat="1" x14ac:dyDescent="0.3"/>
    <row r="161" s="14" customFormat="1" x14ac:dyDescent="0.3"/>
    <row r="162" s="14" customFormat="1" x14ac:dyDescent="0.3"/>
    <row r="163" s="14" customFormat="1" x14ac:dyDescent="0.3"/>
    <row r="164" s="14" customFormat="1" x14ac:dyDescent="0.3"/>
    <row r="165" s="14" customFormat="1" x14ac:dyDescent="0.3"/>
    <row r="166" s="14" customFormat="1" x14ac:dyDescent="0.3"/>
    <row r="167" s="14" customFormat="1" x14ac:dyDescent="0.3"/>
    <row r="168" s="14" customFormat="1" x14ac:dyDescent="0.3"/>
    <row r="169" s="14" customFormat="1" x14ac:dyDescent="0.3"/>
    <row r="170" s="14" customFormat="1" x14ac:dyDescent="0.3"/>
    <row r="171" s="14" customFormat="1" x14ac:dyDescent="0.3"/>
    <row r="172" s="14" customFormat="1" x14ac:dyDescent="0.3"/>
    <row r="173" s="14" customFormat="1" x14ac:dyDescent="0.3"/>
    <row r="174" s="14" customFormat="1" x14ac:dyDescent="0.3"/>
    <row r="175" s="14" customFormat="1" x14ac:dyDescent="0.3"/>
    <row r="176" s="14" customFormat="1" x14ac:dyDescent="0.3"/>
    <row r="177" s="14" customFormat="1" x14ac:dyDescent="0.3"/>
    <row r="178" s="14" customFormat="1" x14ac:dyDescent="0.3"/>
    <row r="179" s="14" customFormat="1" x14ac:dyDescent="0.3"/>
    <row r="180" s="14" customFormat="1" x14ac:dyDescent="0.3"/>
    <row r="181" s="14" customFormat="1" x14ac:dyDescent="0.3"/>
    <row r="182" s="14" customFormat="1" x14ac:dyDescent="0.3"/>
    <row r="183" s="14" customFormat="1" x14ac:dyDescent="0.3"/>
    <row r="184" s="14" customFormat="1" x14ac:dyDescent="0.3"/>
    <row r="185" s="14" customFormat="1" x14ac:dyDescent="0.3"/>
    <row r="186" s="14" customFormat="1" x14ac:dyDescent="0.3"/>
    <row r="187" s="14" customFormat="1" x14ac:dyDescent="0.3"/>
    <row r="188" s="14" customFormat="1" x14ac:dyDescent="0.3"/>
    <row r="189" s="14" customFormat="1" x14ac:dyDescent="0.3"/>
    <row r="190" s="14" customFormat="1" x14ac:dyDescent="0.3"/>
    <row r="191" s="14" customFormat="1" x14ac:dyDescent="0.3"/>
    <row r="192" s="14" customFormat="1" x14ac:dyDescent="0.3"/>
    <row r="193" s="14" customFormat="1" x14ac:dyDescent="0.3"/>
    <row r="194" s="14" customFormat="1" x14ac:dyDescent="0.3"/>
    <row r="195" s="14" customFormat="1" x14ac:dyDescent="0.3"/>
    <row r="196" s="14" customFormat="1" x14ac:dyDescent="0.3"/>
    <row r="197" s="14" customFormat="1" x14ac:dyDescent="0.3"/>
    <row r="198" s="14" customFormat="1" x14ac:dyDescent="0.3"/>
    <row r="199" s="14" customFormat="1" x14ac:dyDescent="0.3"/>
    <row r="200" s="14" customFormat="1" x14ac:dyDescent="0.3"/>
    <row r="201" s="14" customFormat="1" x14ac:dyDescent="0.3"/>
    <row r="202" s="14" customFormat="1" x14ac:dyDescent="0.3"/>
    <row r="203" s="14" customFormat="1" x14ac:dyDescent="0.3"/>
    <row r="204" s="14" customFormat="1" x14ac:dyDescent="0.3"/>
    <row r="205" s="14" customFormat="1" x14ac:dyDescent="0.3"/>
    <row r="206" s="14" customFormat="1" x14ac:dyDescent="0.3"/>
    <row r="207" s="14" customFormat="1" x14ac:dyDescent="0.3"/>
    <row r="208" s="14" customFormat="1" x14ac:dyDescent="0.3"/>
    <row r="209" s="14" customFormat="1" x14ac:dyDescent="0.3"/>
    <row r="210" s="14" customFormat="1" x14ac:dyDescent="0.3"/>
    <row r="211" s="14" customFormat="1" x14ac:dyDescent="0.3"/>
    <row r="212" s="14" customFormat="1" x14ac:dyDescent="0.3"/>
    <row r="213" s="14" customFormat="1" x14ac:dyDescent="0.3"/>
    <row r="214" s="14" customFormat="1" x14ac:dyDescent="0.3"/>
    <row r="215" s="14" customFormat="1" x14ac:dyDescent="0.3"/>
    <row r="216" s="14" customFormat="1" x14ac:dyDescent="0.3"/>
    <row r="217" s="14" customFormat="1" x14ac:dyDescent="0.3"/>
    <row r="218" s="14" customFormat="1" x14ac:dyDescent="0.3"/>
    <row r="219" s="14" customFormat="1" x14ac:dyDescent="0.3"/>
    <row r="220" s="14" customFormat="1" x14ac:dyDescent="0.3"/>
    <row r="221" s="14" customFormat="1" x14ac:dyDescent="0.3"/>
    <row r="222" s="14" customFormat="1" x14ac:dyDescent="0.3"/>
    <row r="223" s="14" customFormat="1" x14ac:dyDescent="0.3"/>
    <row r="224" s="14" customFormat="1" x14ac:dyDescent="0.3"/>
    <row r="225" s="14" customFormat="1" x14ac:dyDescent="0.3"/>
    <row r="226" s="14" customFormat="1" x14ac:dyDescent="0.3"/>
    <row r="227" s="14" customFormat="1" x14ac:dyDescent="0.3"/>
    <row r="228" s="14" customFormat="1" x14ac:dyDescent="0.3"/>
    <row r="229" s="14" customFormat="1" x14ac:dyDescent="0.3"/>
    <row r="230" s="14" customFormat="1" x14ac:dyDescent="0.3"/>
    <row r="231" s="14" customFormat="1" x14ac:dyDescent="0.3"/>
    <row r="232" s="14" customFormat="1" x14ac:dyDescent="0.3"/>
    <row r="233" s="14" customFormat="1" x14ac:dyDescent="0.3"/>
    <row r="234" s="14" customFormat="1" x14ac:dyDescent="0.3"/>
    <row r="235" s="14" customFormat="1" x14ac:dyDescent="0.3"/>
    <row r="236" s="14" customFormat="1" x14ac:dyDescent="0.3"/>
    <row r="237" s="14" customFormat="1" x14ac:dyDescent="0.3"/>
    <row r="238" s="14" customFormat="1" x14ac:dyDescent="0.3"/>
    <row r="239" s="14" customFormat="1" x14ac:dyDescent="0.3"/>
    <row r="240" s="14" customFormat="1" x14ac:dyDescent="0.3"/>
    <row r="241" s="14" customFormat="1" x14ac:dyDescent="0.3"/>
    <row r="242" s="14" customFormat="1" x14ac:dyDescent="0.3"/>
    <row r="243" s="14" customFormat="1" x14ac:dyDescent="0.3"/>
    <row r="244" s="14" customFormat="1" x14ac:dyDescent="0.3"/>
    <row r="245" s="14" customFormat="1" x14ac:dyDescent="0.3"/>
    <row r="246" s="14" customFormat="1" x14ac:dyDescent="0.3"/>
    <row r="247" s="14" customFormat="1" x14ac:dyDescent="0.3"/>
    <row r="248" s="14" customFormat="1" x14ac:dyDescent="0.3"/>
    <row r="249" s="14" customFormat="1" x14ac:dyDescent="0.3"/>
    <row r="250" s="14" customFormat="1" x14ac:dyDescent="0.3"/>
    <row r="251" s="14" customFormat="1" x14ac:dyDescent="0.3"/>
    <row r="252" s="14" customFormat="1" x14ac:dyDescent="0.3"/>
    <row r="253" s="14" customFormat="1" x14ac:dyDescent="0.3"/>
    <row r="254" s="14" customFormat="1" x14ac:dyDescent="0.3"/>
    <row r="255" s="14" customFormat="1" x14ac:dyDescent="0.3"/>
    <row r="256" s="14" customFormat="1" x14ac:dyDescent="0.3"/>
    <row r="257" s="14" customFormat="1" x14ac:dyDescent="0.3"/>
    <row r="258" s="14" customFormat="1" x14ac:dyDescent="0.3"/>
    <row r="259" s="14" customFormat="1" x14ac:dyDescent="0.3"/>
    <row r="260" s="14" customFormat="1" x14ac:dyDescent="0.3"/>
    <row r="261" s="14" customFormat="1" x14ac:dyDescent="0.3"/>
    <row r="262" s="14" customFormat="1" x14ac:dyDescent="0.3"/>
    <row r="263" s="14" customFormat="1" x14ac:dyDescent="0.3"/>
    <row r="264" s="14" customFormat="1" x14ac:dyDescent="0.3"/>
    <row r="265" s="14" customFormat="1" x14ac:dyDescent="0.3"/>
    <row r="266" s="14" customFormat="1" x14ac:dyDescent="0.3"/>
    <row r="267" s="14" customFormat="1" x14ac:dyDescent="0.3"/>
    <row r="268" s="14" customFormat="1" x14ac:dyDescent="0.3"/>
    <row r="269" s="14" customFormat="1" x14ac:dyDescent="0.3"/>
    <row r="270" s="14" customFormat="1" x14ac:dyDescent="0.3"/>
    <row r="271" s="14" customFormat="1" x14ac:dyDescent="0.3"/>
    <row r="272" s="14" customFormat="1" x14ac:dyDescent="0.3"/>
    <row r="273" s="14" customFormat="1" x14ac:dyDescent="0.3"/>
    <row r="274" s="14" customFormat="1" x14ac:dyDescent="0.3"/>
    <row r="275" s="14" customFormat="1" x14ac:dyDescent="0.3"/>
    <row r="276" s="14" customFormat="1" x14ac:dyDescent="0.3"/>
    <row r="277" s="14" customFormat="1" x14ac:dyDescent="0.3"/>
    <row r="278" s="14" customFormat="1" x14ac:dyDescent="0.3"/>
    <row r="279" s="14" customFormat="1" x14ac:dyDescent="0.3"/>
    <row r="280" s="14" customFormat="1" x14ac:dyDescent="0.3"/>
    <row r="281" s="14" customFormat="1" x14ac:dyDescent="0.3"/>
    <row r="282" s="14" customFormat="1" x14ac:dyDescent="0.3"/>
    <row r="283" s="14" customFormat="1" x14ac:dyDescent="0.3"/>
    <row r="284" s="14" customFormat="1" x14ac:dyDescent="0.3"/>
    <row r="285" s="14" customFormat="1" x14ac:dyDescent="0.3"/>
    <row r="286" s="14" customFormat="1" x14ac:dyDescent="0.3"/>
    <row r="287" s="14" customFormat="1" x14ac:dyDescent="0.3"/>
    <row r="288" s="14" customFormat="1" x14ac:dyDescent="0.3"/>
    <row r="289" s="14" customFormat="1" x14ac:dyDescent="0.3"/>
    <row r="290" s="14" customFormat="1" x14ac:dyDescent="0.3"/>
    <row r="291" s="14" customFormat="1" x14ac:dyDescent="0.3"/>
    <row r="292" s="14" customFormat="1" x14ac:dyDescent="0.3"/>
    <row r="293" s="14" customFormat="1" x14ac:dyDescent="0.3"/>
    <row r="294" s="14" customFormat="1" x14ac:dyDescent="0.3"/>
    <row r="295" s="14" customFormat="1" x14ac:dyDescent="0.3"/>
    <row r="296" s="14" customFormat="1" x14ac:dyDescent="0.3"/>
    <row r="297" s="14" customFormat="1" x14ac:dyDescent="0.3"/>
    <row r="298" s="14" customFormat="1" x14ac:dyDescent="0.3"/>
    <row r="299" s="14" customFormat="1" x14ac:dyDescent="0.3"/>
    <row r="300" s="14" customFormat="1" x14ac:dyDescent="0.3"/>
    <row r="301" s="14" customFormat="1" x14ac:dyDescent="0.3"/>
    <row r="302" s="14" customFormat="1" x14ac:dyDescent="0.3"/>
    <row r="303" s="14" customFormat="1" x14ac:dyDescent="0.3"/>
    <row r="304" s="14" customFormat="1" x14ac:dyDescent="0.3"/>
    <row r="305" s="14" customFormat="1" x14ac:dyDescent="0.3"/>
    <row r="306" s="14" customFormat="1" x14ac:dyDescent="0.3"/>
    <row r="307" s="14" customFormat="1" x14ac:dyDescent="0.3"/>
    <row r="308" s="14" customFormat="1" x14ac:dyDescent="0.3"/>
    <row r="309" s="14" customFormat="1" x14ac:dyDescent="0.3"/>
    <row r="310" s="14" customFormat="1" x14ac:dyDescent="0.3"/>
    <row r="311" s="14" customFormat="1" x14ac:dyDescent="0.3"/>
    <row r="312" s="14" customFormat="1" x14ac:dyDescent="0.3"/>
    <row r="313" s="14" customFormat="1" x14ac:dyDescent="0.3"/>
    <row r="314" s="14" customFormat="1" x14ac:dyDescent="0.3"/>
    <row r="315" s="14" customFormat="1" x14ac:dyDescent="0.3"/>
    <row r="316" s="14" customFormat="1" x14ac:dyDescent="0.3"/>
    <row r="317" s="14" customFormat="1" x14ac:dyDescent="0.3"/>
    <row r="318" s="14" customFormat="1" x14ac:dyDescent="0.3"/>
    <row r="319" s="14" customFormat="1" x14ac:dyDescent="0.3"/>
    <row r="320" s="14" customFormat="1" x14ac:dyDescent="0.3"/>
    <row r="321" s="14" customFormat="1" x14ac:dyDescent="0.3"/>
    <row r="322" s="14" customFormat="1" x14ac:dyDescent="0.3"/>
    <row r="323" s="14" customFormat="1" x14ac:dyDescent="0.3"/>
    <row r="324" s="14" customFormat="1" x14ac:dyDescent="0.3"/>
    <row r="325" s="14" customFormat="1" x14ac:dyDescent="0.3"/>
    <row r="326" s="14" customFormat="1" x14ac:dyDescent="0.3"/>
    <row r="327" s="14" customFormat="1" x14ac:dyDescent="0.3"/>
    <row r="328" s="14" customFormat="1" x14ac:dyDescent="0.3"/>
    <row r="329" s="14" customFormat="1" x14ac:dyDescent="0.3"/>
    <row r="330" s="14" customFormat="1" x14ac:dyDescent="0.3"/>
    <row r="331" s="14" customFormat="1" x14ac:dyDescent="0.3"/>
    <row r="332" s="14" customFormat="1" x14ac:dyDescent="0.3"/>
    <row r="333" s="14" customFormat="1" x14ac:dyDescent="0.3"/>
    <row r="334" s="14" customFormat="1" x14ac:dyDescent="0.3"/>
    <row r="335" s="14" customFormat="1" x14ac:dyDescent="0.3"/>
    <row r="336" s="14" customFormat="1" x14ac:dyDescent="0.3"/>
    <row r="337" s="14" customFormat="1" x14ac:dyDescent="0.3"/>
    <row r="338" s="14" customFormat="1" x14ac:dyDescent="0.3"/>
    <row r="339" s="14" customFormat="1" x14ac:dyDescent="0.3"/>
    <row r="340" s="14" customFormat="1" x14ac:dyDescent="0.3"/>
    <row r="341" s="14" customFormat="1" x14ac:dyDescent="0.3"/>
    <row r="342" s="14" customFormat="1" x14ac:dyDescent="0.3"/>
    <row r="343" s="14" customFormat="1" x14ac:dyDescent="0.3"/>
    <row r="344" s="14" customFormat="1" x14ac:dyDescent="0.3"/>
    <row r="345" s="14" customFormat="1" x14ac:dyDescent="0.3"/>
    <row r="346" s="14" customFormat="1" x14ac:dyDescent="0.3"/>
    <row r="347" s="14" customFormat="1" x14ac:dyDescent="0.3"/>
    <row r="348" s="14" customFormat="1" x14ac:dyDescent="0.3"/>
    <row r="349" s="14" customFormat="1" x14ac:dyDescent="0.3"/>
    <row r="350" s="14" customFormat="1" x14ac:dyDescent="0.3"/>
    <row r="351" s="14" customFormat="1" x14ac:dyDescent="0.3"/>
    <row r="352" s="14" customFormat="1" x14ac:dyDescent="0.3"/>
    <row r="353" s="14" customFormat="1" x14ac:dyDescent="0.3"/>
    <row r="354" s="14" customFormat="1" x14ac:dyDescent="0.3"/>
    <row r="355" s="14" customFormat="1" x14ac:dyDescent="0.3"/>
    <row r="356" s="14" customFormat="1" x14ac:dyDescent="0.3"/>
    <row r="357" s="14" customFormat="1" x14ac:dyDescent="0.3"/>
    <row r="358" s="14" customFormat="1" x14ac:dyDescent="0.3"/>
    <row r="359" s="14" customFormat="1" x14ac:dyDescent="0.3"/>
    <row r="360" s="14" customFormat="1" x14ac:dyDescent="0.3"/>
    <row r="361" s="14" customFormat="1" x14ac:dyDescent="0.3"/>
    <row r="362" s="14" customFormat="1" x14ac:dyDescent="0.3"/>
    <row r="363" s="14" customFormat="1" x14ac:dyDescent="0.3"/>
    <row r="364" s="14" customFormat="1" x14ac:dyDescent="0.3"/>
    <row r="365" s="14" customFormat="1" x14ac:dyDescent="0.3"/>
    <row r="366" s="14" customFormat="1" x14ac:dyDescent="0.3"/>
    <row r="367" s="14" customFormat="1" x14ac:dyDescent="0.3"/>
    <row r="368" s="14" customFormat="1" x14ac:dyDescent="0.3"/>
    <row r="369" s="14" customFormat="1" x14ac:dyDescent="0.3"/>
    <row r="370" s="14" customFormat="1" x14ac:dyDescent="0.3"/>
    <row r="371" s="14" customFormat="1" x14ac:dyDescent="0.3"/>
    <row r="372" s="14" customFormat="1" x14ac:dyDescent="0.3"/>
    <row r="373" s="14" customFormat="1" x14ac:dyDescent="0.3"/>
    <row r="374" s="14" customFormat="1" x14ac:dyDescent="0.3"/>
    <row r="375" s="14" customFormat="1" x14ac:dyDescent="0.3"/>
    <row r="376" s="14" customFormat="1" x14ac:dyDescent="0.3"/>
    <row r="377" s="14" customFormat="1" x14ac:dyDescent="0.3"/>
    <row r="378" s="14" customFormat="1" x14ac:dyDescent="0.3"/>
    <row r="379" s="14" customFormat="1" x14ac:dyDescent="0.3"/>
    <row r="380" s="14" customFormat="1" x14ac:dyDescent="0.3"/>
    <row r="381" s="14" customFormat="1" x14ac:dyDescent="0.3"/>
    <row r="382" s="14" customFormat="1" x14ac:dyDescent="0.3"/>
    <row r="383" s="14" customFormat="1" x14ac:dyDescent="0.3"/>
    <row r="384" s="14" customFormat="1" x14ac:dyDescent="0.3"/>
    <row r="385" s="14" customFormat="1" x14ac:dyDescent="0.3"/>
    <row r="386" s="14" customFormat="1" x14ac:dyDescent="0.3"/>
    <row r="387" s="14" customFormat="1" x14ac:dyDescent="0.3"/>
    <row r="388" s="14" customFormat="1" x14ac:dyDescent="0.3"/>
    <row r="389" s="14" customFormat="1" x14ac:dyDescent="0.3"/>
    <row r="390" s="14" customFormat="1" x14ac:dyDescent="0.3"/>
    <row r="391" s="14" customFormat="1" x14ac:dyDescent="0.3"/>
    <row r="392" s="14" customFormat="1" x14ac:dyDescent="0.3"/>
    <row r="393" s="14" customFormat="1" x14ac:dyDescent="0.3"/>
    <row r="394" s="14" customFormat="1" x14ac:dyDescent="0.3"/>
    <row r="395" s="14" customFormat="1" x14ac:dyDescent="0.3"/>
    <row r="396" s="14" customFormat="1" x14ac:dyDescent="0.3"/>
    <row r="397" s="14" customFormat="1" x14ac:dyDescent="0.3"/>
    <row r="398" s="14" customFormat="1" x14ac:dyDescent="0.3"/>
    <row r="399" s="14" customFormat="1" x14ac:dyDescent="0.3"/>
    <row r="400" s="14" customFormat="1" x14ac:dyDescent="0.3"/>
    <row r="401" s="14" customFormat="1" x14ac:dyDescent="0.3"/>
    <row r="402" s="14" customFormat="1" x14ac:dyDescent="0.3"/>
    <row r="403" s="14" customFormat="1" x14ac:dyDescent="0.3"/>
    <row r="404" s="14" customFormat="1" x14ac:dyDescent="0.3"/>
    <row r="405" s="14" customFormat="1" x14ac:dyDescent="0.3"/>
    <row r="406" s="14" customFormat="1" x14ac:dyDescent="0.3"/>
    <row r="407" s="14" customFormat="1" x14ac:dyDescent="0.3"/>
    <row r="408" s="14" customFormat="1" x14ac:dyDescent="0.3"/>
    <row r="409" s="14" customFormat="1" x14ac:dyDescent="0.3"/>
    <row r="410" s="14" customFormat="1" x14ac:dyDescent="0.3"/>
    <row r="411" s="14" customFormat="1" x14ac:dyDescent="0.3"/>
    <row r="412" s="14" customFormat="1" x14ac:dyDescent="0.3"/>
    <row r="413" s="14" customFormat="1" x14ac:dyDescent="0.3"/>
    <row r="414" s="14" customFormat="1" x14ac:dyDescent="0.3"/>
    <row r="415" s="14" customFormat="1" x14ac:dyDescent="0.3"/>
    <row r="416" s="14" customFormat="1" x14ac:dyDescent="0.3"/>
    <row r="417" s="14" customFormat="1" x14ac:dyDescent="0.3"/>
    <row r="418" s="14" customFormat="1" x14ac:dyDescent="0.3"/>
    <row r="419" s="14" customFormat="1" x14ac:dyDescent="0.3"/>
    <row r="420" s="14" customFormat="1" x14ac:dyDescent="0.3"/>
    <row r="421" s="14" customFormat="1" x14ac:dyDescent="0.3"/>
    <row r="422" s="14" customFormat="1" x14ac:dyDescent="0.3"/>
    <row r="423" s="14" customFormat="1" x14ac:dyDescent="0.3"/>
    <row r="424" s="14" customFormat="1" x14ac:dyDescent="0.3"/>
    <row r="425" s="14" customFormat="1" x14ac:dyDescent="0.3"/>
    <row r="426" s="14" customFormat="1" x14ac:dyDescent="0.3"/>
    <row r="427" s="14" customFormat="1" x14ac:dyDescent="0.3"/>
    <row r="428" s="14" customFormat="1" x14ac:dyDescent="0.3"/>
    <row r="429" s="14" customFormat="1" x14ac:dyDescent="0.3"/>
    <row r="430" s="14" customFormat="1" x14ac:dyDescent="0.3"/>
    <row r="431" s="14" customFormat="1" x14ac:dyDescent="0.3"/>
    <row r="432" s="14" customFormat="1" x14ac:dyDescent="0.3"/>
    <row r="433" s="14" customFormat="1" x14ac:dyDescent="0.3"/>
    <row r="434" s="14" customFormat="1" x14ac:dyDescent="0.3"/>
    <row r="435" s="14" customFormat="1" x14ac:dyDescent="0.3"/>
    <row r="436" s="14" customFormat="1" x14ac:dyDescent="0.3"/>
    <row r="437" s="14" customFormat="1" x14ac:dyDescent="0.3"/>
    <row r="438" s="14" customFormat="1" x14ac:dyDescent="0.3"/>
    <row r="439" s="14" customFormat="1" x14ac:dyDescent="0.3"/>
    <row r="440" s="14" customFormat="1" x14ac:dyDescent="0.3"/>
    <row r="441" s="14" customFormat="1" x14ac:dyDescent="0.3"/>
    <row r="442" s="14" customFormat="1" x14ac:dyDescent="0.3"/>
    <row r="443" s="14" customFormat="1" x14ac:dyDescent="0.3"/>
    <row r="444" s="14" customFormat="1" x14ac:dyDescent="0.3"/>
    <row r="445" s="14" customFormat="1" x14ac:dyDescent="0.3"/>
    <row r="446" s="14" customFormat="1" x14ac:dyDescent="0.3"/>
    <row r="447" s="14" customFormat="1" x14ac:dyDescent="0.3"/>
    <row r="448" s="14" customFormat="1" x14ac:dyDescent="0.3"/>
    <row r="449" s="14" customFormat="1" x14ac:dyDescent="0.3"/>
    <row r="450" s="14" customFormat="1" x14ac:dyDescent="0.3"/>
    <row r="451" s="14" customFormat="1" x14ac:dyDescent="0.3"/>
    <row r="452" s="14" customFormat="1" x14ac:dyDescent="0.3"/>
    <row r="453" s="14" customFormat="1" x14ac:dyDescent="0.3"/>
    <row r="454" s="14" customFormat="1" x14ac:dyDescent="0.3"/>
    <row r="455" s="14" customFormat="1" x14ac:dyDescent="0.3"/>
    <row r="456" s="14" customFormat="1" x14ac:dyDescent="0.3"/>
    <row r="457" s="14" customFormat="1" x14ac:dyDescent="0.3"/>
    <row r="458" s="14" customFormat="1" x14ac:dyDescent="0.3"/>
    <row r="459" s="14" customFormat="1" x14ac:dyDescent="0.3"/>
    <row r="460" s="14" customFormat="1" x14ac:dyDescent="0.3"/>
    <row r="461" s="14" customFormat="1" x14ac:dyDescent="0.3"/>
    <row r="462" s="14" customFormat="1" x14ac:dyDescent="0.3"/>
    <row r="463" s="14" customFormat="1" x14ac:dyDescent="0.3"/>
    <row r="464" s="14" customFormat="1" x14ac:dyDescent="0.3"/>
    <row r="465" s="14" customFormat="1" x14ac:dyDescent="0.3"/>
    <row r="466" s="14" customFormat="1" x14ac:dyDescent="0.3"/>
    <row r="467" s="14" customFormat="1" x14ac:dyDescent="0.3"/>
    <row r="468" s="14" customFormat="1" x14ac:dyDescent="0.3"/>
    <row r="469" s="14" customFormat="1" x14ac:dyDescent="0.3"/>
    <row r="470" s="14" customFormat="1" x14ac:dyDescent="0.3"/>
    <row r="471" s="14" customFormat="1" x14ac:dyDescent="0.3"/>
    <row r="472" s="14" customFormat="1" x14ac:dyDescent="0.3"/>
    <row r="473" s="14" customFormat="1" x14ac:dyDescent="0.3"/>
    <row r="474" s="14" customFormat="1" x14ac:dyDescent="0.3"/>
    <row r="475" s="14" customFormat="1" x14ac:dyDescent="0.3"/>
    <row r="476" s="14" customFormat="1" x14ac:dyDescent="0.3"/>
    <row r="477" s="14" customFormat="1" x14ac:dyDescent="0.3"/>
    <row r="478" s="14" customFormat="1" x14ac:dyDescent="0.3"/>
    <row r="479" s="14" customFormat="1" x14ac:dyDescent="0.3"/>
    <row r="480" s="14" customFormat="1" x14ac:dyDescent="0.3"/>
    <row r="481" s="14" customFormat="1" x14ac:dyDescent="0.3"/>
    <row r="482" s="14" customFormat="1" x14ac:dyDescent="0.3"/>
    <row r="483" s="14" customFormat="1" x14ac:dyDescent="0.3"/>
    <row r="484" s="14" customFormat="1" x14ac:dyDescent="0.3"/>
    <row r="485" s="14" customFormat="1" x14ac:dyDescent="0.3"/>
    <row r="486" s="14" customFormat="1" x14ac:dyDescent="0.3"/>
    <row r="487" s="14" customFormat="1" x14ac:dyDescent="0.3"/>
    <row r="488" s="14" customFormat="1" x14ac:dyDescent="0.3"/>
    <row r="489" s="14" customFormat="1" x14ac:dyDescent="0.3"/>
    <row r="490" s="14" customFormat="1" x14ac:dyDescent="0.3"/>
    <row r="491" s="14" customFormat="1" x14ac:dyDescent="0.3"/>
    <row r="492" s="14" customFormat="1" x14ac:dyDescent="0.3"/>
    <row r="493" s="14" customFormat="1" x14ac:dyDescent="0.3"/>
    <row r="494" s="14" customFormat="1" x14ac:dyDescent="0.3"/>
    <row r="495" s="14" customFormat="1" x14ac:dyDescent="0.3"/>
    <row r="496" s="14" customFormat="1" x14ac:dyDescent="0.3"/>
    <row r="497" s="14" customFormat="1" x14ac:dyDescent="0.3"/>
    <row r="498" s="14" customFormat="1" x14ac:dyDescent="0.3"/>
    <row r="499" s="14" customFormat="1" x14ac:dyDescent="0.3"/>
    <row r="500" s="14" customFormat="1" x14ac:dyDescent="0.3"/>
    <row r="501" s="14" customFormat="1" x14ac:dyDescent="0.3"/>
    <row r="502" s="14" customFormat="1" x14ac:dyDescent="0.3"/>
    <row r="503" s="14" customFormat="1" x14ac:dyDescent="0.3"/>
    <row r="504" s="14" customFormat="1" x14ac:dyDescent="0.3"/>
    <row r="505" s="14" customFormat="1" x14ac:dyDescent="0.3"/>
    <row r="506" s="14" customFormat="1" x14ac:dyDescent="0.3"/>
    <row r="507" s="14" customFormat="1" x14ac:dyDescent="0.3"/>
    <row r="508" s="14" customFormat="1" x14ac:dyDescent="0.3"/>
    <row r="509" s="14" customFormat="1" x14ac:dyDescent="0.3"/>
    <row r="510" s="14" customFormat="1" x14ac:dyDescent="0.3"/>
    <row r="511" s="14" customFormat="1" x14ac:dyDescent="0.3"/>
    <row r="512" s="14" customFormat="1" x14ac:dyDescent="0.3"/>
    <row r="513" s="14" customFormat="1" x14ac:dyDescent="0.3"/>
    <row r="514" s="14" customFormat="1" x14ac:dyDescent="0.3"/>
    <row r="515" s="14" customFormat="1" x14ac:dyDescent="0.3"/>
    <row r="516" s="14" customFormat="1" x14ac:dyDescent="0.3"/>
    <row r="517" s="14" customFormat="1" x14ac:dyDescent="0.3"/>
    <row r="518" s="14" customFormat="1" x14ac:dyDescent="0.3"/>
    <row r="519" s="14" customFormat="1" x14ac:dyDescent="0.3"/>
    <row r="520" s="14" customFormat="1" x14ac:dyDescent="0.3"/>
    <row r="521" s="14" customFormat="1" x14ac:dyDescent="0.3"/>
    <row r="522" s="14" customFormat="1" x14ac:dyDescent="0.3"/>
    <row r="523" s="14" customFormat="1" x14ac:dyDescent="0.3"/>
    <row r="524" s="14" customFormat="1" x14ac:dyDescent="0.3"/>
    <row r="525" s="14" customFormat="1" x14ac:dyDescent="0.3"/>
    <row r="526" s="14" customFormat="1" x14ac:dyDescent="0.3"/>
    <row r="527" s="14" customFormat="1" x14ac:dyDescent="0.3"/>
    <row r="528" s="14" customFormat="1" x14ac:dyDescent="0.3"/>
    <row r="529" s="14" customFormat="1" x14ac:dyDescent="0.3"/>
    <row r="530" s="14" customFormat="1" x14ac:dyDescent="0.3"/>
    <row r="531" s="14" customFormat="1" x14ac:dyDescent="0.3"/>
    <row r="532" s="14" customFormat="1" x14ac:dyDescent="0.3"/>
    <row r="533" s="14" customFormat="1" x14ac:dyDescent="0.3"/>
    <row r="534" s="14" customFormat="1" x14ac:dyDescent="0.3"/>
    <row r="535" s="14" customFormat="1" x14ac:dyDescent="0.3"/>
    <row r="536" s="14" customFormat="1" x14ac:dyDescent="0.3"/>
    <row r="537" s="14" customFormat="1" x14ac:dyDescent="0.3"/>
    <row r="538" s="14" customFormat="1" x14ac:dyDescent="0.3"/>
    <row r="539" s="14" customFormat="1" x14ac:dyDescent="0.3"/>
    <row r="540" s="14" customFormat="1" x14ac:dyDescent="0.3"/>
    <row r="541" s="14" customFormat="1" x14ac:dyDescent="0.3"/>
    <row r="542" s="14" customFormat="1" x14ac:dyDescent="0.3"/>
    <row r="543" s="14" customFormat="1" x14ac:dyDescent="0.3"/>
    <row r="544" s="14" customFormat="1" x14ac:dyDescent="0.3"/>
    <row r="545" s="14" customFormat="1" x14ac:dyDescent="0.3"/>
    <row r="546" s="14" customFormat="1" x14ac:dyDescent="0.3"/>
    <row r="547" s="14" customFormat="1" x14ac:dyDescent="0.3"/>
    <row r="548" s="14" customFormat="1" x14ac:dyDescent="0.3"/>
    <row r="549" s="14" customFormat="1" x14ac:dyDescent="0.3"/>
    <row r="550" s="14" customFormat="1" x14ac:dyDescent="0.3"/>
    <row r="551" s="14" customFormat="1" x14ac:dyDescent="0.3"/>
    <row r="552" s="14" customFormat="1" x14ac:dyDescent="0.3"/>
    <row r="553" s="14" customFormat="1" x14ac:dyDescent="0.3"/>
    <row r="554" s="14" customFormat="1" x14ac:dyDescent="0.3"/>
    <row r="555" s="14" customFormat="1" x14ac:dyDescent="0.3"/>
    <row r="556" s="14" customFormat="1" x14ac:dyDescent="0.3"/>
    <row r="557" s="14" customFormat="1" x14ac:dyDescent="0.3"/>
    <row r="558" s="14" customFormat="1" x14ac:dyDescent="0.3"/>
    <row r="559" s="14" customFormat="1" x14ac:dyDescent="0.3"/>
    <row r="560" s="14" customFormat="1" x14ac:dyDescent="0.3"/>
    <row r="561" s="14" customFormat="1" x14ac:dyDescent="0.3"/>
    <row r="562" s="14" customFormat="1" x14ac:dyDescent="0.3"/>
    <row r="563" s="14" customFormat="1" x14ac:dyDescent="0.3"/>
    <row r="564" s="14" customFormat="1" x14ac:dyDescent="0.3"/>
    <row r="565" s="14" customFormat="1" x14ac:dyDescent="0.3"/>
    <row r="566" s="14" customFormat="1" x14ac:dyDescent="0.3"/>
    <row r="567" s="14" customFormat="1" x14ac:dyDescent="0.3"/>
    <row r="568" s="14" customFormat="1" x14ac:dyDescent="0.3"/>
    <row r="569" s="14" customFormat="1" x14ac:dyDescent="0.3"/>
    <row r="570" s="14" customFormat="1" x14ac:dyDescent="0.3"/>
    <row r="571" s="14" customFormat="1" x14ac:dyDescent="0.3"/>
    <row r="572" s="14" customFormat="1" x14ac:dyDescent="0.3"/>
    <row r="573" s="14" customFormat="1" x14ac:dyDescent="0.3"/>
    <row r="574" s="14" customFormat="1" x14ac:dyDescent="0.3"/>
    <row r="575" s="14" customFormat="1" x14ac:dyDescent="0.3"/>
    <row r="576" s="14" customFormat="1" x14ac:dyDescent="0.3"/>
    <row r="577" s="14" customFormat="1" x14ac:dyDescent="0.3"/>
    <row r="578" s="14" customFormat="1" x14ac:dyDescent="0.3"/>
    <row r="579" s="14" customFormat="1" x14ac:dyDescent="0.3"/>
    <row r="580" s="14" customFormat="1" x14ac:dyDescent="0.3"/>
    <row r="581" s="14" customFormat="1" x14ac:dyDescent="0.3"/>
    <row r="582" s="14" customFormat="1" x14ac:dyDescent="0.3"/>
    <row r="583" s="14" customFormat="1" x14ac:dyDescent="0.3"/>
    <row r="584" s="14" customFormat="1" x14ac:dyDescent="0.3"/>
    <row r="585" s="14" customFormat="1" x14ac:dyDescent="0.3"/>
    <row r="586" s="14" customFormat="1" x14ac:dyDescent="0.3"/>
    <row r="587" s="14" customFormat="1" x14ac:dyDescent="0.3"/>
    <row r="588" s="14" customFormat="1" x14ac:dyDescent="0.3"/>
    <row r="589" s="14" customFormat="1" x14ac:dyDescent="0.3"/>
    <row r="590" s="14" customFormat="1" x14ac:dyDescent="0.3"/>
    <row r="591" s="14" customFormat="1" x14ac:dyDescent="0.3"/>
    <row r="592" s="14" customFormat="1" x14ac:dyDescent="0.3"/>
    <row r="593" s="14" customFormat="1" x14ac:dyDescent="0.3"/>
    <row r="594" s="14" customFormat="1" x14ac:dyDescent="0.3"/>
    <row r="595" s="14" customFormat="1" x14ac:dyDescent="0.3"/>
    <row r="596" s="14" customFormat="1" x14ac:dyDescent="0.3"/>
    <row r="597" s="14" customFormat="1" x14ac:dyDescent="0.3"/>
    <row r="598" s="14" customFormat="1" x14ac:dyDescent="0.3"/>
    <row r="599" s="14" customFormat="1" x14ac:dyDescent="0.3"/>
    <row r="600" s="14" customFormat="1" x14ac:dyDescent="0.3"/>
    <row r="601" s="14" customFormat="1" x14ac:dyDescent="0.3"/>
    <row r="602" s="14" customFormat="1" x14ac:dyDescent="0.3"/>
    <row r="603" s="14" customFormat="1" x14ac:dyDescent="0.3"/>
    <row r="604" s="14" customFormat="1" x14ac:dyDescent="0.3"/>
    <row r="605" s="14" customFormat="1" x14ac:dyDescent="0.3"/>
    <row r="606" s="14" customFormat="1" x14ac:dyDescent="0.3"/>
    <row r="607" s="14" customFormat="1" x14ac:dyDescent="0.3"/>
    <row r="608" s="14" customFormat="1" x14ac:dyDescent="0.3"/>
    <row r="609" s="14" customFormat="1" x14ac:dyDescent="0.3"/>
    <row r="610" s="14" customFormat="1" x14ac:dyDescent="0.3"/>
    <row r="611" s="14" customFormat="1" x14ac:dyDescent="0.3"/>
    <row r="612" s="14" customFormat="1" x14ac:dyDescent="0.3"/>
    <row r="613" s="14" customFormat="1" x14ac:dyDescent="0.3"/>
    <row r="614" s="14" customFormat="1" x14ac:dyDescent="0.3"/>
    <row r="615" s="14" customFormat="1" x14ac:dyDescent="0.3"/>
    <row r="616" s="14" customFormat="1" x14ac:dyDescent="0.3"/>
    <row r="617" s="14" customFormat="1" x14ac:dyDescent="0.3"/>
    <row r="618" s="14" customFormat="1" x14ac:dyDescent="0.3"/>
    <row r="619" s="14" customFormat="1" x14ac:dyDescent="0.3"/>
    <row r="620" s="14" customFormat="1" x14ac:dyDescent="0.3"/>
    <row r="621" s="14" customFormat="1" x14ac:dyDescent="0.3"/>
    <row r="622" s="14" customFormat="1" x14ac:dyDescent="0.3"/>
    <row r="623" s="14" customFormat="1" x14ac:dyDescent="0.3"/>
    <row r="624" s="14" customFormat="1" x14ac:dyDescent="0.3"/>
    <row r="625" s="14" customFormat="1" x14ac:dyDescent="0.3"/>
    <row r="626" s="14" customFormat="1" x14ac:dyDescent="0.3"/>
    <row r="627" s="14" customFormat="1" x14ac:dyDescent="0.3"/>
    <row r="628" s="14" customFormat="1" x14ac:dyDescent="0.3"/>
    <row r="629" s="14" customFormat="1" x14ac:dyDescent="0.3"/>
    <row r="630" s="14" customFormat="1" x14ac:dyDescent="0.3"/>
    <row r="631" s="14" customFormat="1" x14ac:dyDescent="0.3"/>
    <row r="632" s="14" customFormat="1" x14ac:dyDescent="0.3"/>
    <row r="633" s="14" customFormat="1" x14ac:dyDescent="0.3"/>
    <row r="634" s="14" customFormat="1" x14ac:dyDescent="0.3"/>
    <row r="635" s="14" customFormat="1" x14ac:dyDescent="0.3"/>
    <row r="636" s="14" customFormat="1" x14ac:dyDescent="0.3"/>
    <row r="637" s="14" customFormat="1" x14ac:dyDescent="0.3"/>
    <row r="638" s="14" customFormat="1" x14ac:dyDescent="0.3"/>
    <row r="639" s="14" customFormat="1" x14ac:dyDescent="0.3"/>
    <row r="640" s="14" customFormat="1" x14ac:dyDescent="0.3"/>
    <row r="641" s="14" customFormat="1" x14ac:dyDescent="0.3"/>
    <row r="642" s="14" customFormat="1" x14ac:dyDescent="0.3"/>
    <row r="643" s="14" customFormat="1" x14ac:dyDescent="0.3"/>
    <row r="644" s="14" customFormat="1" x14ac:dyDescent="0.3"/>
    <row r="645" s="14" customFormat="1" x14ac:dyDescent="0.3"/>
    <row r="646" s="14" customFormat="1" x14ac:dyDescent="0.3"/>
    <row r="647" s="14" customFormat="1" x14ac:dyDescent="0.3"/>
    <row r="648" s="14" customFormat="1" x14ac:dyDescent="0.3"/>
    <row r="649" s="14" customFormat="1" x14ac:dyDescent="0.3"/>
    <row r="650" s="14" customFormat="1" x14ac:dyDescent="0.3"/>
    <row r="651" s="14" customFormat="1" x14ac:dyDescent="0.3"/>
    <row r="652" s="14" customFormat="1" x14ac:dyDescent="0.3"/>
    <row r="653" s="14" customFormat="1" x14ac:dyDescent="0.3"/>
    <row r="654" s="14" customFormat="1" x14ac:dyDescent="0.3"/>
    <row r="655" s="14" customFormat="1" x14ac:dyDescent="0.3"/>
    <row r="656" s="14" customFormat="1" x14ac:dyDescent="0.3"/>
    <row r="657" s="14" customFormat="1" x14ac:dyDescent="0.3"/>
    <row r="658" s="14" customFormat="1" x14ac:dyDescent="0.3"/>
    <row r="659" s="14" customFormat="1" x14ac:dyDescent="0.3"/>
    <row r="660" s="14" customFormat="1" x14ac:dyDescent="0.3"/>
    <row r="661" s="14" customFormat="1" x14ac:dyDescent="0.3"/>
    <row r="662" s="14" customFormat="1" x14ac:dyDescent="0.3"/>
    <row r="663" s="14" customFormat="1" x14ac:dyDescent="0.3"/>
    <row r="664" s="14" customFormat="1" x14ac:dyDescent="0.3"/>
    <row r="665" s="14" customFormat="1" x14ac:dyDescent="0.3"/>
    <row r="666" s="14" customFormat="1" x14ac:dyDescent="0.3"/>
    <row r="667" s="14" customFormat="1" x14ac:dyDescent="0.3"/>
    <row r="668" s="14" customFormat="1" x14ac:dyDescent="0.3"/>
    <row r="669" s="14" customFormat="1" x14ac:dyDescent="0.3"/>
    <row r="670" s="14" customFormat="1" x14ac:dyDescent="0.3"/>
    <row r="671" s="14" customFormat="1" x14ac:dyDescent="0.3"/>
    <row r="672" s="14" customFormat="1" x14ac:dyDescent="0.3"/>
    <row r="673" s="14" customFormat="1" x14ac:dyDescent="0.3"/>
    <row r="674" s="14" customFormat="1" x14ac:dyDescent="0.3"/>
    <row r="675" s="14" customFormat="1" x14ac:dyDescent="0.3"/>
    <row r="676" s="14" customFormat="1" x14ac:dyDescent="0.3"/>
    <row r="677" s="14" customFormat="1" x14ac:dyDescent="0.3"/>
    <row r="678" s="14" customFormat="1" x14ac:dyDescent="0.3"/>
    <row r="679" s="14" customFormat="1" x14ac:dyDescent="0.3"/>
    <row r="680" s="14" customFormat="1" x14ac:dyDescent="0.3"/>
    <row r="681" s="14" customFormat="1" x14ac:dyDescent="0.3"/>
    <row r="682" s="14" customFormat="1" x14ac:dyDescent="0.3"/>
    <row r="683" s="14" customFormat="1" x14ac:dyDescent="0.3"/>
    <row r="684" s="14" customFormat="1" x14ac:dyDescent="0.3"/>
    <row r="685" s="14" customFormat="1" x14ac:dyDescent="0.3"/>
    <row r="686" s="14" customFormat="1" x14ac:dyDescent="0.3"/>
    <row r="687" s="14" customFormat="1" x14ac:dyDescent="0.3"/>
    <row r="688" s="14" customFormat="1" x14ac:dyDescent="0.3"/>
    <row r="689" s="14" customFormat="1" x14ac:dyDescent="0.3"/>
    <row r="690" s="14" customFormat="1" x14ac:dyDescent="0.3"/>
    <row r="691" s="14" customFormat="1" x14ac:dyDescent="0.3"/>
    <row r="692" s="14" customFormat="1" x14ac:dyDescent="0.3"/>
    <row r="693" s="14" customFormat="1" x14ac:dyDescent="0.3"/>
    <row r="694" s="14" customFormat="1" x14ac:dyDescent="0.3"/>
    <row r="695" s="14" customFormat="1" x14ac:dyDescent="0.3"/>
    <row r="696" s="14" customFormat="1" x14ac:dyDescent="0.3"/>
    <row r="697" s="14" customFormat="1" x14ac:dyDescent="0.3"/>
    <row r="698" s="14" customFormat="1" x14ac:dyDescent="0.3"/>
    <row r="699" s="14" customFormat="1" x14ac:dyDescent="0.3"/>
    <row r="700" s="14" customFormat="1" x14ac:dyDescent="0.3"/>
    <row r="701" s="14" customFormat="1" x14ac:dyDescent="0.3"/>
    <row r="702" s="14" customFormat="1" x14ac:dyDescent="0.3"/>
    <row r="703" s="14" customFormat="1" x14ac:dyDescent="0.3"/>
    <row r="704" s="14" customFormat="1" x14ac:dyDescent="0.3"/>
    <row r="705" s="14" customFormat="1" x14ac:dyDescent="0.3"/>
    <row r="706" s="14" customFormat="1" x14ac:dyDescent="0.3"/>
    <row r="707" s="14" customFormat="1" x14ac:dyDescent="0.3"/>
    <row r="708" s="14" customFormat="1" x14ac:dyDescent="0.3"/>
    <row r="709" s="14" customFormat="1" x14ac:dyDescent="0.3"/>
    <row r="710" s="14" customFormat="1" x14ac:dyDescent="0.3"/>
    <row r="711" s="14" customFormat="1" x14ac:dyDescent="0.3"/>
    <row r="712" s="14" customFormat="1" x14ac:dyDescent="0.3"/>
    <row r="713" s="14" customFormat="1" x14ac:dyDescent="0.3"/>
    <row r="714" s="14" customFormat="1" x14ac:dyDescent="0.3"/>
    <row r="715" s="14" customFormat="1" x14ac:dyDescent="0.3"/>
    <row r="716" s="14" customFormat="1" x14ac:dyDescent="0.3"/>
    <row r="717" s="14" customFormat="1" x14ac:dyDescent="0.3"/>
    <row r="718" s="14" customFormat="1" x14ac:dyDescent="0.3"/>
    <row r="719" s="14" customFormat="1" x14ac:dyDescent="0.3"/>
    <row r="720" s="14" customFormat="1" x14ac:dyDescent="0.3"/>
    <row r="721" s="14" customFormat="1" x14ac:dyDescent="0.3"/>
    <row r="722" s="14" customFormat="1" x14ac:dyDescent="0.3"/>
    <row r="723" s="14" customFormat="1" x14ac:dyDescent="0.3"/>
    <row r="724" s="14" customFormat="1" x14ac:dyDescent="0.3"/>
    <row r="725" s="14" customFormat="1" x14ac:dyDescent="0.3"/>
    <row r="726" s="14" customFormat="1" x14ac:dyDescent="0.3"/>
    <row r="727" s="14" customFormat="1" x14ac:dyDescent="0.3"/>
    <row r="728" s="14" customFormat="1" x14ac:dyDescent="0.3"/>
    <row r="729" s="14" customFormat="1" x14ac:dyDescent="0.3"/>
    <row r="730" s="14" customFormat="1" x14ac:dyDescent="0.3"/>
    <row r="731" s="14" customFormat="1" x14ac:dyDescent="0.3"/>
    <row r="732" s="14" customFormat="1" x14ac:dyDescent="0.3"/>
    <row r="733" s="14" customFormat="1" x14ac:dyDescent="0.3"/>
    <row r="734" s="14" customFormat="1" x14ac:dyDescent="0.3"/>
    <row r="735" s="14" customFormat="1" x14ac:dyDescent="0.3"/>
    <row r="736" s="14" customFormat="1" x14ac:dyDescent="0.3"/>
    <row r="737" s="14" customFormat="1" x14ac:dyDescent="0.3"/>
    <row r="738" s="14" customFormat="1" x14ac:dyDescent="0.3"/>
    <row r="739" s="14" customFormat="1" x14ac:dyDescent="0.3"/>
    <row r="740" s="14" customFormat="1" x14ac:dyDescent="0.3"/>
    <row r="741" s="14" customFormat="1" x14ac:dyDescent="0.3"/>
    <row r="742" s="14" customFormat="1" x14ac:dyDescent="0.3"/>
    <row r="743" s="14" customFormat="1" x14ac:dyDescent="0.3"/>
    <row r="744" s="14" customFormat="1" x14ac:dyDescent="0.3"/>
    <row r="745" s="14" customFormat="1" x14ac:dyDescent="0.3"/>
    <row r="746" s="14" customFormat="1" x14ac:dyDescent="0.3"/>
    <row r="747" s="14" customFormat="1" x14ac:dyDescent="0.3"/>
    <row r="748" s="14" customFormat="1" x14ac:dyDescent="0.3"/>
    <row r="749" s="14" customFormat="1" x14ac:dyDescent="0.3"/>
    <row r="750" s="14" customFormat="1" x14ac:dyDescent="0.3"/>
    <row r="751" s="14" customFormat="1" x14ac:dyDescent="0.3"/>
    <row r="752" s="14" customFormat="1" x14ac:dyDescent="0.3"/>
    <row r="753" s="14" customFormat="1" x14ac:dyDescent="0.3"/>
    <row r="754" s="14" customFormat="1" x14ac:dyDescent="0.3"/>
    <row r="755" s="14" customFormat="1" x14ac:dyDescent="0.3"/>
    <row r="756" s="14" customFormat="1" x14ac:dyDescent="0.3"/>
    <row r="757" s="14" customFormat="1" x14ac:dyDescent="0.3"/>
    <row r="758" s="14" customFormat="1" x14ac:dyDescent="0.3"/>
    <row r="759" s="14" customFormat="1" x14ac:dyDescent="0.3"/>
    <row r="760" s="14" customFormat="1" x14ac:dyDescent="0.3"/>
    <row r="761" s="14" customFormat="1" x14ac:dyDescent="0.3"/>
    <row r="762" s="14" customFormat="1" x14ac:dyDescent="0.3"/>
    <row r="763" s="14" customFormat="1" x14ac:dyDescent="0.3"/>
    <row r="764" s="14" customFormat="1" x14ac:dyDescent="0.3"/>
    <row r="765" s="14" customFormat="1" x14ac:dyDescent="0.3"/>
    <row r="766" s="14" customFormat="1" x14ac:dyDescent="0.3"/>
    <row r="767" s="14" customFormat="1" x14ac:dyDescent="0.3"/>
    <row r="768" s="14" customFormat="1" x14ac:dyDescent="0.3"/>
    <row r="769" s="14" customFormat="1" x14ac:dyDescent="0.3"/>
    <row r="770" s="14" customFormat="1" x14ac:dyDescent="0.3"/>
    <row r="771" s="14" customFormat="1" x14ac:dyDescent="0.3"/>
    <row r="772" s="14" customFormat="1" x14ac:dyDescent="0.3"/>
    <row r="773" s="14" customFormat="1" x14ac:dyDescent="0.3"/>
    <row r="774" s="14" customFormat="1" x14ac:dyDescent="0.3"/>
    <row r="775" s="14" customFormat="1" x14ac:dyDescent="0.3"/>
    <row r="776" s="14" customFormat="1" x14ac:dyDescent="0.3"/>
    <row r="777" s="14" customFormat="1" x14ac:dyDescent="0.3"/>
    <row r="778" s="14" customFormat="1" x14ac:dyDescent="0.3"/>
    <row r="779" s="14" customFormat="1" x14ac:dyDescent="0.3"/>
    <row r="780" s="14" customFormat="1" x14ac:dyDescent="0.3"/>
    <row r="781" s="14" customFormat="1" x14ac:dyDescent="0.3"/>
    <row r="782" s="14" customFormat="1" x14ac:dyDescent="0.3"/>
    <row r="783" s="14" customFormat="1" x14ac:dyDescent="0.3"/>
    <row r="784" s="14" customFormat="1" x14ac:dyDescent="0.3"/>
    <row r="785" s="14" customFormat="1" x14ac:dyDescent="0.3"/>
    <row r="786" s="14" customFormat="1" x14ac:dyDescent="0.3"/>
    <row r="787" s="14" customFormat="1" x14ac:dyDescent="0.3"/>
    <row r="788" s="14" customFormat="1" x14ac:dyDescent="0.3"/>
    <row r="789" s="14" customFormat="1" x14ac:dyDescent="0.3"/>
    <row r="790" s="14" customFormat="1" x14ac:dyDescent="0.3"/>
    <row r="791" s="14" customFormat="1" x14ac:dyDescent="0.3"/>
    <row r="792" s="14" customFormat="1" x14ac:dyDescent="0.3"/>
    <row r="793" s="14" customFormat="1" x14ac:dyDescent="0.3"/>
    <row r="794" s="14" customFormat="1" x14ac:dyDescent="0.3"/>
    <row r="795" s="14" customFormat="1" x14ac:dyDescent="0.3"/>
    <row r="796" s="14" customFormat="1" x14ac:dyDescent="0.3"/>
    <row r="797" s="14" customFormat="1" x14ac:dyDescent="0.3"/>
    <row r="798" s="14" customFormat="1" x14ac:dyDescent="0.3"/>
    <row r="799" s="14" customFormat="1" x14ac:dyDescent="0.3"/>
    <row r="800" s="14" customFormat="1" x14ac:dyDescent="0.3"/>
    <row r="801" s="14" customFormat="1" x14ac:dyDescent="0.3"/>
    <row r="802" s="14" customFormat="1" x14ac:dyDescent="0.3"/>
    <row r="803" s="14" customFormat="1" x14ac:dyDescent="0.3"/>
    <row r="804" s="14" customFormat="1" x14ac:dyDescent="0.3"/>
    <row r="805" s="14" customFormat="1" x14ac:dyDescent="0.3"/>
    <row r="806" s="14" customFormat="1" x14ac:dyDescent="0.3"/>
    <row r="807" s="14" customFormat="1" x14ac:dyDescent="0.3"/>
    <row r="808" s="14" customFormat="1" x14ac:dyDescent="0.3"/>
    <row r="809" s="14" customFormat="1" x14ac:dyDescent="0.3"/>
    <row r="810" s="14" customFormat="1" x14ac:dyDescent="0.3"/>
    <row r="811" s="14" customFormat="1" x14ac:dyDescent="0.3"/>
    <row r="812" s="14" customFormat="1" x14ac:dyDescent="0.3"/>
    <row r="813" s="14" customFormat="1" x14ac:dyDescent="0.3"/>
    <row r="814" s="14" customFormat="1" x14ac:dyDescent="0.3"/>
    <row r="815" s="14" customFormat="1" x14ac:dyDescent="0.3"/>
    <row r="816" s="14" customFormat="1" x14ac:dyDescent="0.3"/>
    <row r="817" s="14" customFormat="1" x14ac:dyDescent="0.3"/>
    <row r="818" s="14" customFormat="1" x14ac:dyDescent="0.3"/>
    <row r="819" s="14" customFormat="1" x14ac:dyDescent="0.3"/>
    <row r="820" s="14" customFormat="1" x14ac:dyDescent="0.3"/>
    <row r="821" s="14" customFormat="1" x14ac:dyDescent="0.3"/>
    <row r="822" s="14" customFormat="1" x14ac:dyDescent="0.3"/>
    <row r="823" s="14" customFormat="1" x14ac:dyDescent="0.3"/>
    <row r="824" s="14" customFormat="1" x14ac:dyDescent="0.3"/>
    <row r="825" s="14" customFormat="1" x14ac:dyDescent="0.3"/>
    <row r="826" s="14" customFormat="1" x14ac:dyDescent="0.3"/>
    <row r="827" s="14" customFormat="1" x14ac:dyDescent="0.3"/>
    <row r="828" s="14" customFormat="1" x14ac:dyDescent="0.3"/>
    <row r="829" s="14" customFormat="1" x14ac:dyDescent="0.3"/>
    <row r="830" s="14" customFormat="1" x14ac:dyDescent="0.3"/>
    <row r="831" s="14" customFormat="1" x14ac:dyDescent="0.3"/>
    <row r="832" s="14" customFormat="1" x14ac:dyDescent="0.3"/>
    <row r="833" s="14" customFormat="1" x14ac:dyDescent="0.3"/>
    <row r="834" s="14" customFormat="1" x14ac:dyDescent="0.3"/>
    <row r="835" s="14" customFormat="1" x14ac:dyDescent="0.3"/>
    <row r="836" s="14" customFormat="1" x14ac:dyDescent="0.3"/>
    <row r="837" s="14" customFormat="1" x14ac:dyDescent="0.3"/>
    <row r="838" s="14" customFormat="1" x14ac:dyDescent="0.3"/>
    <row r="839" s="14" customFormat="1" x14ac:dyDescent="0.3"/>
    <row r="840" s="14" customFormat="1" x14ac:dyDescent="0.3"/>
    <row r="841" s="14" customFormat="1" x14ac:dyDescent="0.3"/>
    <row r="842" s="14" customFormat="1" x14ac:dyDescent="0.3"/>
    <row r="843" s="14" customFormat="1" x14ac:dyDescent="0.3"/>
    <row r="844" s="14" customFormat="1" x14ac:dyDescent="0.3"/>
    <row r="845" s="14" customFormat="1" x14ac:dyDescent="0.3"/>
    <row r="846" s="14" customFormat="1" x14ac:dyDescent="0.3"/>
    <row r="847" s="14" customFormat="1" x14ac:dyDescent="0.3"/>
    <row r="848" s="14" customFormat="1" x14ac:dyDescent="0.3"/>
    <row r="849" s="14" customFormat="1" x14ac:dyDescent="0.3"/>
    <row r="850" s="14" customFormat="1" x14ac:dyDescent="0.3"/>
    <row r="851" s="14" customFormat="1" x14ac:dyDescent="0.3"/>
    <row r="852" s="14" customFormat="1" x14ac:dyDescent="0.3"/>
    <row r="853" s="14" customFormat="1" x14ac:dyDescent="0.3"/>
    <row r="854" s="14" customFormat="1" x14ac:dyDescent="0.3"/>
    <row r="855" s="14" customFormat="1" x14ac:dyDescent="0.3"/>
    <row r="856" s="14" customFormat="1" x14ac:dyDescent="0.3"/>
    <row r="857" s="14" customFormat="1" x14ac:dyDescent="0.3"/>
    <row r="858" s="14" customFormat="1" x14ac:dyDescent="0.3"/>
    <row r="859" s="14" customFormat="1" x14ac:dyDescent="0.3"/>
    <row r="860" s="14" customFormat="1" x14ac:dyDescent="0.3"/>
    <row r="861" s="14" customFormat="1" x14ac:dyDescent="0.3"/>
    <row r="862" s="14" customFormat="1" x14ac:dyDescent="0.3"/>
    <row r="863" s="14" customFormat="1" x14ac:dyDescent="0.3"/>
    <row r="864" s="14" customFormat="1" x14ac:dyDescent="0.3"/>
    <row r="865" s="14" customFormat="1" x14ac:dyDescent="0.3"/>
    <row r="866" s="14" customFormat="1" x14ac:dyDescent="0.3"/>
    <row r="867" s="14" customFormat="1" x14ac:dyDescent="0.3"/>
    <row r="868" s="14" customFormat="1" x14ac:dyDescent="0.3"/>
    <row r="869" s="14" customFormat="1" x14ac:dyDescent="0.3"/>
    <row r="870" s="14" customFormat="1" x14ac:dyDescent="0.3"/>
    <row r="871" s="14" customFormat="1" x14ac:dyDescent="0.3"/>
    <row r="872" s="14" customFormat="1" x14ac:dyDescent="0.3"/>
    <row r="873" s="14" customFormat="1" x14ac:dyDescent="0.3"/>
    <row r="874" s="14" customFormat="1" x14ac:dyDescent="0.3"/>
    <row r="875" s="14" customFormat="1" x14ac:dyDescent="0.3"/>
    <row r="876" s="14" customFormat="1" x14ac:dyDescent="0.3"/>
    <row r="877" s="14" customFormat="1" x14ac:dyDescent="0.3"/>
    <row r="878" s="14" customFormat="1" x14ac:dyDescent="0.3"/>
    <row r="879" s="14" customFormat="1" x14ac:dyDescent="0.3"/>
    <row r="880" s="14" customFormat="1" x14ac:dyDescent="0.3"/>
    <row r="881" s="14" customFormat="1" x14ac:dyDescent="0.3"/>
    <row r="882" s="14" customFormat="1" x14ac:dyDescent="0.3"/>
    <row r="883" s="14" customFormat="1" x14ac:dyDescent="0.3"/>
    <row r="884" s="14" customFormat="1" x14ac:dyDescent="0.3"/>
    <row r="885" s="14" customFormat="1" x14ac:dyDescent="0.3"/>
    <row r="886" s="14" customFormat="1" x14ac:dyDescent="0.3"/>
    <row r="887" s="14" customFormat="1" x14ac:dyDescent="0.3"/>
    <row r="888" s="14" customFormat="1" x14ac:dyDescent="0.3"/>
    <row r="889" s="14" customFormat="1" x14ac:dyDescent="0.3"/>
    <row r="890" s="14" customFormat="1" x14ac:dyDescent="0.3"/>
    <row r="891" s="14" customFormat="1" x14ac:dyDescent="0.3"/>
    <row r="892" s="14" customFormat="1" x14ac:dyDescent="0.3"/>
    <row r="893" s="14" customFormat="1" x14ac:dyDescent="0.3"/>
    <row r="894" s="14" customFormat="1" x14ac:dyDescent="0.3"/>
  </sheetData>
  <pageMargins left="0.7" right="0.7" top="0.75" bottom="0.75" header="0.3" footer="0.3"/>
  <pageSetup scale="76" orientation="landscape" r:id="rId1"/>
  <rowBreaks count="2" manualBreakCount="2">
    <brk id="35" max="16383" man="1"/>
    <brk id="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Adult</vt:lpstr>
      <vt:lpstr>PND25</vt:lpstr>
      <vt:lpstr>'PND25'!Print_Area</vt:lpstr>
      <vt:lpstr>Adult!Print_Titles</vt:lpstr>
      <vt:lpstr>'PND25'!Print_Titles</vt:lpstr>
    </vt:vector>
  </TitlesOfParts>
  <Company>NIEHS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 2 Supporting Data</dc:title>
  <dc:subject>McPhersonCA_NeurotoxRes_2018_Fluoride</dc:subject>
  <dc:creator>Jean Harry</dc:creator>
  <cp:lastModifiedBy>Xiaohua Gao</cp:lastModifiedBy>
  <dcterms:created xsi:type="dcterms:W3CDTF">2017-04-21T13:30:40Z</dcterms:created>
  <dcterms:modified xsi:type="dcterms:W3CDTF">2018-06-08T19:34:31Z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