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2220" yWindow="36" windowWidth="15096" windowHeight="11676" activeTab="4"/>
  </bookViews>
  <sheets>
    <sheet name="Expt 1 and 2" sheetId="1" r:id="rId1"/>
    <sheet name="Expt 1 and 2 PND 21" sheetId="2" r:id="rId2"/>
    <sheet name="Expt 1 and 2 PND 61" sheetId="3" r:id="rId3"/>
    <sheet name="Raw Data" sheetId="5" r:id="rId4"/>
    <sheet name="SAS" sheetId="6" r:id="rId5"/>
  </sheets>
  <definedNames>
    <definedName name="_xlnm.Print_Titles" localSheetId="0">'Expt 1 and 2'!$1:$1</definedName>
    <definedName name="_xlnm.Print_Titles" localSheetId="1">'Expt 1 and 2 PND 21'!$1:$1</definedName>
    <definedName name="_xlnm.Print_Titles" localSheetId="2">'Expt 1 and 2 PND 61'!$1:$1</definedName>
    <definedName name="_xlnm.Print_Titles" localSheetId="3">'Raw Data'!$1:$1</definedName>
    <definedName name="_xlnm.Print_Titles" localSheetId="4">SAS!$1:$1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25" i="1" l="1"/>
  <c r="F24" i="1"/>
  <c r="F19" i="1"/>
  <c r="F18" i="1"/>
  <c r="F11" i="1"/>
  <c r="F10" i="1"/>
  <c r="F7" i="1"/>
  <c r="F6" i="1"/>
  <c r="F5" i="1"/>
  <c r="H44" i="2"/>
  <c r="G44" i="2"/>
  <c r="E44" i="2"/>
  <c r="E43" i="2"/>
  <c r="H42" i="2"/>
  <c r="H43" i="2" s="1"/>
  <c r="G42" i="2"/>
  <c r="G43" i="2" s="1"/>
  <c r="F42" i="2"/>
  <c r="F43" i="2" s="1"/>
  <c r="E42" i="2"/>
  <c r="H41" i="2"/>
  <c r="G41" i="2"/>
  <c r="E41" i="2"/>
  <c r="F40" i="2"/>
  <c r="F39" i="2"/>
  <c r="F41" i="2" s="1"/>
  <c r="H35" i="2"/>
  <c r="G35" i="2"/>
  <c r="E35" i="2"/>
  <c r="G34" i="2"/>
  <c r="E34" i="2"/>
  <c r="H33" i="2"/>
  <c r="H34" i="2" s="1"/>
  <c r="G33" i="2"/>
  <c r="E33" i="2"/>
  <c r="H32" i="2"/>
  <c r="G32" i="2"/>
  <c r="E32" i="2"/>
  <c r="F30" i="2"/>
  <c r="F32" i="2" s="1"/>
  <c r="F29" i="2"/>
  <c r="F33" i="2" s="1"/>
  <c r="F34" i="2" s="1"/>
  <c r="H25" i="2"/>
  <c r="G25" i="2"/>
  <c r="E25" i="2"/>
  <c r="H24" i="2"/>
  <c r="G24" i="2"/>
  <c r="F24" i="2"/>
  <c r="H23" i="2"/>
  <c r="G23" i="2"/>
  <c r="F23" i="2"/>
  <c r="E23" i="2"/>
  <c r="E24" i="2" s="1"/>
  <c r="H22" i="2"/>
  <c r="G22" i="2"/>
  <c r="F22" i="2"/>
  <c r="E22" i="2"/>
  <c r="H18" i="2"/>
  <c r="G18" i="2"/>
  <c r="E18" i="2"/>
  <c r="H17" i="2"/>
  <c r="G17" i="2"/>
  <c r="H16" i="2"/>
  <c r="G16" i="2"/>
  <c r="E16" i="2"/>
  <c r="E17" i="2" s="1"/>
  <c r="H15" i="2"/>
  <c r="G15" i="2"/>
  <c r="F15" i="2"/>
  <c r="E15" i="2"/>
  <c r="F14" i="2"/>
  <c r="F13" i="2"/>
  <c r="F16" i="2" s="1"/>
  <c r="F17" i="2" s="1"/>
  <c r="G10" i="2"/>
  <c r="E10" i="2"/>
  <c r="H9" i="2"/>
  <c r="H10" i="2" s="1"/>
  <c r="G9" i="2"/>
  <c r="E9" i="2"/>
  <c r="H8" i="2"/>
  <c r="G8" i="2"/>
  <c r="E8" i="2"/>
  <c r="F7" i="2"/>
  <c r="F8" i="2" s="1"/>
  <c r="F6" i="2"/>
  <c r="F5" i="2"/>
  <c r="F35" i="2" s="1"/>
  <c r="H55" i="3"/>
  <c r="G55" i="3"/>
  <c r="F55" i="3"/>
  <c r="E55" i="3"/>
  <c r="H54" i="3"/>
  <c r="G54" i="3"/>
  <c r="H53" i="3"/>
  <c r="G53" i="3"/>
  <c r="F53" i="3"/>
  <c r="F54" i="3" s="1"/>
  <c r="E53" i="3"/>
  <c r="E54" i="3" s="1"/>
  <c r="H52" i="3"/>
  <c r="G52" i="3"/>
  <c r="F52" i="3"/>
  <c r="E52" i="3"/>
  <c r="H43" i="3"/>
  <c r="G43" i="3"/>
  <c r="F43" i="3"/>
  <c r="E43" i="3"/>
  <c r="H42" i="3"/>
  <c r="G42" i="3"/>
  <c r="H41" i="3"/>
  <c r="G41" i="3"/>
  <c r="F41" i="3"/>
  <c r="F42" i="3" s="1"/>
  <c r="E41" i="3"/>
  <c r="E42" i="3" s="1"/>
  <c r="H40" i="3"/>
  <c r="G40" i="3"/>
  <c r="F40" i="3"/>
  <c r="E40" i="3"/>
  <c r="H30" i="3"/>
  <c r="G30" i="3"/>
  <c r="F30" i="3"/>
  <c r="E30" i="3"/>
  <c r="H29" i="3"/>
  <c r="G29" i="3"/>
  <c r="H28" i="3"/>
  <c r="G28" i="3"/>
  <c r="F28" i="3"/>
  <c r="F29" i="3" s="1"/>
  <c r="E28" i="3"/>
  <c r="E29" i="3" s="1"/>
  <c r="H27" i="3"/>
  <c r="G27" i="3"/>
  <c r="F27" i="3"/>
  <c r="E27" i="3"/>
  <c r="H23" i="3"/>
  <c r="G23" i="3"/>
  <c r="F23" i="3"/>
  <c r="E23" i="3"/>
  <c r="H22" i="3"/>
  <c r="G22" i="3"/>
  <c r="H21" i="3"/>
  <c r="G21" i="3"/>
  <c r="F21" i="3"/>
  <c r="F22" i="3" s="1"/>
  <c r="E21" i="3"/>
  <c r="E22" i="3" s="1"/>
  <c r="H20" i="3"/>
  <c r="G20" i="3"/>
  <c r="F20" i="3"/>
  <c r="E20" i="3"/>
  <c r="F14" i="3"/>
  <c r="E14" i="3"/>
  <c r="H13" i="3"/>
  <c r="H14" i="3" s="1"/>
  <c r="G13" i="3"/>
  <c r="G14" i="3" s="1"/>
  <c r="F13" i="3"/>
  <c r="E13" i="3"/>
  <c r="H12" i="3"/>
  <c r="G12" i="3"/>
  <c r="F12" i="3"/>
  <c r="E12" i="3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F25" i="6"/>
  <c r="H24" i="6"/>
  <c r="F24" i="6"/>
  <c r="H23" i="6"/>
  <c r="H22" i="6"/>
  <c r="H21" i="6"/>
  <c r="H19" i="6"/>
  <c r="F19" i="6"/>
  <c r="H18" i="6"/>
  <c r="F18" i="6"/>
  <c r="H17" i="6"/>
  <c r="H16" i="6"/>
  <c r="H15" i="6"/>
  <c r="H13" i="6"/>
  <c r="H12" i="6"/>
  <c r="H11" i="6"/>
  <c r="F11" i="6"/>
  <c r="H10" i="6"/>
  <c r="F10" i="6"/>
  <c r="H9" i="6"/>
  <c r="H8" i="6"/>
  <c r="H7" i="6"/>
  <c r="F7" i="6"/>
  <c r="H6" i="6"/>
  <c r="F6" i="6"/>
  <c r="H5" i="6"/>
  <c r="F5" i="6"/>
  <c r="H4" i="6"/>
  <c r="H3" i="6"/>
  <c r="F3" i="6"/>
  <c r="H2" i="6"/>
  <c r="F2" i="6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F49" i="5"/>
  <c r="H48" i="5"/>
  <c r="F48" i="5"/>
  <c r="H46" i="5"/>
  <c r="F46" i="5"/>
  <c r="H45" i="5"/>
  <c r="F45" i="5"/>
  <c r="H43" i="5"/>
  <c r="F43" i="5"/>
  <c r="H42" i="5"/>
  <c r="F42" i="5"/>
  <c r="H41" i="5"/>
  <c r="F41" i="5"/>
  <c r="H40" i="5"/>
  <c r="F40" i="5"/>
  <c r="H39" i="5"/>
  <c r="F39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F3" i="5"/>
  <c r="H2" i="5"/>
  <c r="F2" i="5"/>
  <c r="F18" i="2" l="1"/>
  <c r="F25" i="2"/>
  <c r="F9" i="2"/>
  <c r="F10" i="2" s="1"/>
  <c r="F44" i="2"/>
</calcChain>
</file>

<file path=xl/sharedStrings.xml><?xml version="1.0" encoding="utf-8"?>
<sst xmlns="http://schemas.openxmlformats.org/spreadsheetml/2006/main" count="168" uniqueCount="18">
  <si>
    <t>Expt</t>
  </si>
  <si>
    <t>Dam ID</t>
  </si>
  <si>
    <t xml:space="preserve">Dose </t>
  </si>
  <si>
    <t>PND</t>
  </si>
  <si>
    <t>BW</t>
  </si>
  <si>
    <t>Net BW</t>
  </si>
  <si>
    <t>Liver</t>
  </si>
  <si>
    <t>Rel. Liver</t>
  </si>
  <si>
    <t>AVG</t>
  </si>
  <si>
    <t>STDEV</t>
  </si>
  <si>
    <t>SEM</t>
  </si>
  <si>
    <t>P VALUE</t>
  </si>
  <si>
    <t>Block</t>
  </si>
  <si>
    <t>PND 21</t>
  </si>
  <si>
    <t>PND 58</t>
  </si>
  <si>
    <t>PND 58-61</t>
  </si>
  <si>
    <t>PND 21 1 mg/kg combined block ttest was 0.0427</t>
  </si>
  <si>
    <t>outlier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</si>
</sst>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1" xfId="0" applyFill="1" applyBorder="1"/>
    <xf numFmtId="0" fontId="0" fillId="2" borderId="1" xfId="0" applyFill="1" applyBorder="1"/>
    <xf numFmtId="0" fontId="0" fillId="0" borderId="2" xfId="0" applyFill="1" applyBorder="1" applyAlignment="1">
      <alignment horizontal="right"/>
    </xf>
    <xf numFmtId="0" fontId="0" fillId="3" borderId="1" xfId="0" applyFill="1" applyBorder="1"/>
    <xf numFmtId="0" fontId="0" fillId="0" borderId="3" xfId="0" applyBorder="1"/>
    <xf numFmtId="0" fontId="0" fillId="3" borderId="1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G60"/>
  <sheetViews>
    <sheetView topLeftCell="A4" zoomScaleNormal="100" workbookViewId="0">
      <selection activeCell="A4" sqref="A1:XFD1048576"/>
    </sheetView>
  </sheetViews>
  <sheetFormatPr defaultColWidth="8.77734375" defaultRowHeight="14.4" x14ac:dyDescent="0.3"/>
  <cols>
    <col min="7" max="7" width="15.109375" bestFit="1" customWidth="1"/>
  </cols>
  <sheetData>
    <row r="1" spans="1:7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x14ac:dyDescent="0.3">
      <c r="A2" s="4">
        <v>1</v>
      </c>
      <c r="B2" s="4">
        <v>3047</v>
      </c>
      <c r="C2" s="4">
        <v>0</v>
      </c>
      <c r="D2" s="4">
        <v>21</v>
      </c>
      <c r="E2" s="4">
        <v>9.1999999999999993</v>
      </c>
      <c r="F2" s="4">
        <v>8.7774999999999999</v>
      </c>
      <c r="G2" s="4">
        <v>0.42249999999999999</v>
      </c>
    </row>
    <row r="3" spans="1:7" x14ac:dyDescent="0.3">
      <c r="A3" s="4">
        <v>1</v>
      </c>
      <c r="B3" s="4">
        <v>3048</v>
      </c>
      <c r="C3" s="4">
        <v>0</v>
      </c>
      <c r="D3" s="4">
        <v>21</v>
      </c>
      <c r="E3" s="4">
        <v>8</v>
      </c>
      <c r="F3" s="4">
        <v>7.6685999999999996</v>
      </c>
      <c r="G3" s="4">
        <v>0.33139999999999997</v>
      </c>
    </row>
    <row r="4" spans="1:7" x14ac:dyDescent="0.3">
      <c r="A4" s="4">
        <v>1</v>
      </c>
      <c r="B4" s="4">
        <v>3059</v>
      </c>
      <c r="C4" s="4">
        <v>0</v>
      </c>
      <c r="D4" s="4">
        <v>21</v>
      </c>
      <c r="E4" s="4">
        <v>6.6</v>
      </c>
      <c r="F4" s="4">
        <v>6.3598999999999997</v>
      </c>
      <c r="G4" s="4">
        <v>0.24010000000000001</v>
      </c>
    </row>
    <row r="5" spans="1:7" x14ac:dyDescent="0.3">
      <c r="A5" s="4">
        <v>2</v>
      </c>
      <c r="B5" s="4">
        <v>4042</v>
      </c>
      <c r="C5" s="4">
        <v>0</v>
      </c>
      <c r="D5" s="4">
        <v>21</v>
      </c>
      <c r="E5" s="4">
        <v>8.1999999999999993</v>
      </c>
      <c r="F5" s="4">
        <f>E5-G5</f>
        <v>7.8059999999999992</v>
      </c>
      <c r="G5" s="4">
        <v>0.39400000000000002</v>
      </c>
    </row>
    <row r="6" spans="1:7" x14ac:dyDescent="0.3">
      <c r="A6" s="4">
        <v>2</v>
      </c>
      <c r="B6" s="4">
        <v>4048</v>
      </c>
      <c r="C6" s="4">
        <v>0</v>
      </c>
      <c r="D6" s="4">
        <v>21</v>
      </c>
      <c r="E6" s="4">
        <v>8.6</v>
      </c>
      <c r="F6" s="4">
        <f>E6-G6</f>
        <v>8.2053999999999991</v>
      </c>
      <c r="G6" s="4">
        <v>0.39460000000000001</v>
      </c>
    </row>
    <row r="7" spans="1:7" x14ac:dyDescent="0.3">
      <c r="A7" s="4">
        <v>2</v>
      </c>
      <c r="B7" s="4">
        <v>4051</v>
      </c>
      <c r="C7" s="4">
        <v>0</v>
      </c>
      <c r="D7" s="4">
        <v>21</v>
      </c>
      <c r="E7" s="4">
        <v>9.8000000000000007</v>
      </c>
      <c r="F7" s="4">
        <f>E7-G7</f>
        <v>9.3301000000000016</v>
      </c>
      <c r="G7" s="4">
        <v>0.46989999999999998</v>
      </c>
    </row>
    <row r="8" spans="1:7" x14ac:dyDescent="0.3">
      <c r="A8" s="4">
        <v>1</v>
      </c>
      <c r="B8" s="4">
        <v>3066</v>
      </c>
      <c r="C8" s="4">
        <v>0.01</v>
      </c>
      <c r="D8" s="4">
        <v>21</v>
      </c>
      <c r="E8" s="4">
        <v>8.6999999999999993</v>
      </c>
      <c r="F8" s="4">
        <v>8.3080999999999996</v>
      </c>
      <c r="G8" s="4">
        <v>0.39190000000000003</v>
      </c>
    </row>
    <row r="9" spans="1:7" x14ac:dyDescent="0.3">
      <c r="A9" s="4">
        <v>1</v>
      </c>
      <c r="B9" s="5">
        <v>3088</v>
      </c>
      <c r="C9" s="4">
        <v>0.01</v>
      </c>
      <c r="D9" s="4">
        <v>21</v>
      </c>
      <c r="E9" s="4">
        <v>8.4</v>
      </c>
      <c r="F9" s="4">
        <v>8.4</v>
      </c>
      <c r="G9" s="4">
        <v>0.34520000000000001</v>
      </c>
    </row>
    <row r="10" spans="1:7" x14ac:dyDescent="0.3">
      <c r="A10" s="4">
        <v>2</v>
      </c>
      <c r="B10" s="4">
        <v>4052</v>
      </c>
      <c r="C10" s="4">
        <v>0.01</v>
      </c>
      <c r="D10" s="4">
        <v>21</v>
      </c>
      <c r="E10" s="4">
        <v>8.6999999999999993</v>
      </c>
      <c r="F10" s="4">
        <f>E10-G10</f>
        <v>8.2729999999999997</v>
      </c>
      <c r="G10" s="4">
        <v>0.42699999999999999</v>
      </c>
    </row>
    <row r="11" spans="1:7" x14ac:dyDescent="0.3">
      <c r="A11" s="4">
        <v>2</v>
      </c>
      <c r="B11" s="4">
        <v>4057</v>
      </c>
      <c r="C11" s="4">
        <v>0.01</v>
      </c>
      <c r="D11" s="4">
        <v>21</v>
      </c>
      <c r="E11" s="4">
        <v>8.8000000000000007</v>
      </c>
      <c r="F11" s="4">
        <f>E11-G11</f>
        <v>8.2543000000000006</v>
      </c>
      <c r="G11" s="4">
        <v>0.54569999999999996</v>
      </c>
    </row>
    <row r="12" spans="1:7" x14ac:dyDescent="0.3">
      <c r="A12" s="4">
        <v>1</v>
      </c>
      <c r="B12" s="4">
        <v>3097</v>
      </c>
      <c r="C12" s="4">
        <v>0.1</v>
      </c>
      <c r="D12" s="4">
        <v>21</v>
      </c>
      <c r="E12" s="4">
        <v>8.6</v>
      </c>
      <c r="F12" s="4">
        <v>8.1928999999999998</v>
      </c>
      <c r="G12" s="4">
        <v>0.40710000000000002</v>
      </c>
    </row>
    <row r="13" spans="1:7" x14ac:dyDescent="0.3">
      <c r="A13" s="4">
        <v>1</v>
      </c>
      <c r="B13" s="4">
        <v>3101</v>
      </c>
      <c r="C13" s="4">
        <v>0.1</v>
      </c>
      <c r="D13" s="4">
        <v>21</v>
      </c>
      <c r="E13" s="4">
        <v>10.5</v>
      </c>
      <c r="F13" s="4">
        <v>9.9883000000000006</v>
      </c>
      <c r="G13" s="4">
        <v>0.51170000000000004</v>
      </c>
    </row>
    <row r="14" spans="1:7" x14ac:dyDescent="0.3">
      <c r="A14" s="4">
        <v>2</v>
      </c>
      <c r="B14" s="4">
        <v>4067</v>
      </c>
      <c r="C14" s="4">
        <v>0.1</v>
      </c>
      <c r="D14" s="4">
        <v>21</v>
      </c>
      <c r="E14" s="4"/>
      <c r="F14" s="4"/>
      <c r="G14" s="4">
        <v>0.43440000000000001</v>
      </c>
    </row>
    <row r="15" spans="1:7" x14ac:dyDescent="0.3">
      <c r="A15" s="4">
        <v>1</v>
      </c>
      <c r="B15" s="4">
        <v>3109</v>
      </c>
      <c r="C15" s="4">
        <v>0.3</v>
      </c>
      <c r="D15" s="4">
        <v>21</v>
      </c>
      <c r="E15" s="4">
        <v>8.1</v>
      </c>
      <c r="F15" s="4">
        <v>7.7762000000000002</v>
      </c>
      <c r="G15" s="4">
        <v>0.32379999999999998</v>
      </c>
    </row>
    <row r="16" spans="1:7" x14ac:dyDescent="0.3">
      <c r="A16" s="4">
        <v>1</v>
      </c>
      <c r="B16" s="4">
        <v>3118</v>
      </c>
      <c r="C16" s="4">
        <v>0.3</v>
      </c>
      <c r="D16" s="4">
        <v>21</v>
      </c>
      <c r="E16" s="4">
        <v>8</v>
      </c>
      <c r="F16" s="4">
        <v>7.6329000000000002</v>
      </c>
      <c r="G16" s="4">
        <v>0.36709999999999998</v>
      </c>
    </row>
    <row r="17" spans="1:7" x14ac:dyDescent="0.3">
      <c r="A17" s="4">
        <v>1</v>
      </c>
      <c r="B17" s="4">
        <v>3119</v>
      </c>
      <c r="C17" s="4">
        <v>0.3</v>
      </c>
      <c r="D17" s="4">
        <v>21</v>
      </c>
      <c r="E17" s="4">
        <v>8.3000000000000007</v>
      </c>
      <c r="F17" s="4">
        <v>7.9333999999999998</v>
      </c>
      <c r="G17" s="4">
        <v>0.36659999999999998</v>
      </c>
    </row>
    <row r="18" spans="1:7" x14ac:dyDescent="0.3">
      <c r="A18" s="4">
        <v>2</v>
      </c>
      <c r="B18" s="4">
        <v>4082</v>
      </c>
      <c r="C18" s="4">
        <v>0.3</v>
      </c>
      <c r="D18" s="4">
        <v>21</v>
      </c>
      <c r="E18" s="4">
        <v>6.3</v>
      </c>
      <c r="F18" s="4">
        <f>E18-G18</f>
        <v>6.0019</v>
      </c>
      <c r="G18" s="4">
        <v>0.29809999999999998</v>
      </c>
    </row>
    <row r="19" spans="1:7" x14ac:dyDescent="0.3">
      <c r="A19" s="4">
        <v>2</v>
      </c>
      <c r="B19" s="4">
        <v>4083</v>
      </c>
      <c r="C19" s="4">
        <v>0.3</v>
      </c>
      <c r="D19" s="4">
        <v>21</v>
      </c>
      <c r="E19" s="4">
        <v>10.5</v>
      </c>
      <c r="F19" s="4">
        <f>E19-G19</f>
        <v>9.9986999999999995</v>
      </c>
      <c r="G19" s="4">
        <v>0.50129999999999997</v>
      </c>
    </row>
    <row r="20" spans="1:7" x14ac:dyDescent="0.3">
      <c r="A20" s="4">
        <v>2</v>
      </c>
      <c r="B20" s="4">
        <v>4085</v>
      </c>
      <c r="C20" s="4">
        <v>0.3</v>
      </c>
      <c r="D20" s="4">
        <v>21</v>
      </c>
      <c r="E20" s="4"/>
      <c r="F20" s="4"/>
      <c r="G20" s="4">
        <v>0.4042</v>
      </c>
    </row>
    <row r="21" spans="1:7" x14ac:dyDescent="0.3">
      <c r="A21" s="5">
        <v>1</v>
      </c>
      <c r="B21" s="5">
        <v>3124</v>
      </c>
      <c r="C21" s="5">
        <v>1</v>
      </c>
      <c r="D21" s="5">
        <v>21</v>
      </c>
      <c r="E21" s="4">
        <v>7.8</v>
      </c>
      <c r="F21" s="4">
        <v>7.4130000000000003</v>
      </c>
      <c r="G21" s="4">
        <v>0.38700000000000001</v>
      </c>
    </row>
    <row r="22" spans="1:7" x14ac:dyDescent="0.3">
      <c r="A22" s="5">
        <v>1</v>
      </c>
      <c r="B22" s="5">
        <v>3126</v>
      </c>
      <c r="C22" s="5">
        <v>1</v>
      </c>
      <c r="D22" s="5">
        <v>21</v>
      </c>
      <c r="E22" s="4">
        <v>8.6</v>
      </c>
      <c r="F22" s="4">
        <v>8.1890000000000001</v>
      </c>
      <c r="G22" s="4">
        <v>0.41099999999999998</v>
      </c>
    </row>
    <row r="23" spans="1:7" x14ac:dyDescent="0.3">
      <c r="A23" s="5">
        <v>1</v>
      </c>
      <c r="B23" s="5">
        <v>3130</v>
      </c>
      <c r="C23" s="5">
        <v>1</v>
      </c>
      <c r="D23" s="5">
        <v>21</v>
      </c>
      <c r="E23" s="4">
        <v>7.7</v>
      </c>
      <c r="F23" s="4">
        <v>7.3019999999999996</v>
      </c>
      <c r="G23" s="4">
        <v>0.39800000000000002</v>
      </c>
    </row>
    <row r="24" spans="1:7" x14ac:dyDescent="0.3">
      <c r="A24" s="4">
        <v>2</v>
      </c>
      <c r="B24" s="4">
        <v>4096</v>
      </c>
      <c r="C24" s="4">
        <v>1</v>
      </c>
      <c r="D24" s="4">
        <v>21</v>
      </c>
      <c r="E24" s="4">
        <v>6.7</v>
      </c>
      <c r="F24" s="4">
        <f>E24-G24</f>
        <v>6.3418000000000001</v>
      </c>
      <c r="G24" s="4">
        <v>0.35820000000000002</v>
      </c>
    </row>
    <row r="25" spans="1:7" x14ac:dyDescent="0.3">
      <c r="A25" s="4">
        <v>2</v>
      </c>
      <c r="B25" s="4">
        <v>4099</v>
      </c>
      <c r="C25" s="4">
        <v>1</v>
      </c>
      <c r="D25" s="4">
        <v>21</v>
      </c>
      <c r="E25" s="4">
        <v>6.8</v>
      </c>
      <c r="F25" s="4">
        <f>E25-G25</f>
        <v>6.4123999999999999</v>
      </c>
      <c r="G25" s="4">
        <v>0.3876</v>
      </c>
    </row>
    <row r="26" spans="1:7" x14ac:dyDescent="0.3">
      <c r="A26" s="5">
        <v>1</v>
      </c>
      <c r="B26" s="4">
        <v>3047</v>
      </c>
      <c r="C26" s="4">
        <v>0</v>
      </c>
      <c r="D26" s="6">
        <v>61</v>
      </c>
      <c r="E26" s="4">
        <v>19.09</v>
      </c>
      <c r="F26" s="4">
        <v>18.183299999999999</v>
      </c>
      <c r="G26" s="4">
        <v>0.90669999999999995</v>
      </c>
    </row>
    <row r="27" spans="1:7" x14ac:dyDescent="0.3">
      <c r="A27" s="5">
        <v>1</v>
      </c>
      <c r="B27" s="4">
        <v>3064</v>
      </c>
      <c r="C27" s="4">
        <v>0</v>
      </c>
      <c r="D27" s="6">
        <v>61</v>
      </c>
      <c r="E27" s="4">
        <v>19.635000000000002</v>
      </c>
      <c r="F27" s="4">
        <v>18.707000000000001</v>
      </c>
      <c r="G27" s="4">
        <v>0.92835000000000001</v>
      </c>
    </row>
    <row r="28" spans="1:7" x14ac:dyDescent="0.3">
      <c r="A28" s="5">
        <v>1</v>
      </c>
      <c r="B28" s="4">
        <v>3048</v>
      </c>
      <c r="C28" s="4">
        <v>0</v>
      </c>
      <c r="D28" s="6">
        <v>61</v>
      </c>
      <c r="E28" s="4">
        <v>18.763300000000001</v>
      </c>
      <c r="F28" s="4">
        <v>17.850999999999999</v>
      </c>
      <c r="G28" s="4">
        <v>0.91269999999999996</v>
      </c>
    </row>
    <row r="29" spans="1:7" x14ac:dyDescent="0.3">
      <c r="A29" s="5">
        <v>1</v>
      </c>
      <c r="B29" s="4">
        <v>3054</v>
      </c>
      <c r="C29" s="4">
        <v>0</v>
      </c>
      <c r="D29" s="6">
        <v>61</v>
      </c>
      <c r="E29" s="4">
        <v>19.43</v>
      </c>
      <c r="F29" s="4">
        <v>18.547999999999998</v>
      </c>
      <c r="G29" s="4">
        <v>0.88170000000000004</v>
      </c>
    </row>
    <row r="30" spans="1:7" x14ac:dyDescent="0.3">
      <c r="A30" s="5">
        <v>1</v>
      </c>
      <c r="B30" s="4">
        <v>3060</v>
      </c>
      <c r="C30" s="4">
        <v>0</v>
      </c>
      <c r="D30" s="6">
        <v>61</v>
      </c>
      <c r="E30" s="4">
        <v>19.11</v>
      </c>
      <c r="F30" s="4">
        <v>18.207899999999999</v>
      </c>
      <c r="G30" s="4">
        <v>0.90210000000000001</v>
      </c>
    </row>
    <row r="31" spans="1:7" x14ac:dyDescent="0.3">
      <c r="A31" s="5">
        <v>1</v>
      </c>
      <c r="B31" s="4">
        <v>3052</v>
      </c>
      <c r="C31" s="4">
        <v>0</v>
      </c>
      <c r="D31" s="6">
        <v>61</v>
      </c>
      <c r="E31" s="4">
        <v>15.09</v>
      </c>
      <c r="F31" s="4">
        <v>14.461499999999999</v>
      </c>
      <c r="G31" s="4">
        <v>0.62849999999999995</v>
      </c>
    </row>
    <row r="32" spans="1:7" x14ac:dyDescent="0.3">
      <c r="A32" s="5">
        <v>1</v>
      </c>
      <c r="B32" s="4">
        <v>3059</v>
      </c>
      <c r="C32" s="4">
        <v>0</v>
      </c>
      <c r="D32" s="6">
        <v>61</v>
      </c>
      <c r="E32" s="4">
        <v>20.260000000000002</v>
      </c>
      <c r="F32" s="4">
        <v>19.259</v>
      </c>
      <c r="G32" s="4">
        <v>1</v>
      </c>
    </row>
    <row r="33" spans="1:7" x14ac:dyDescent="0.3">
      <c r="A33" s="4">
        <v>2</v>
      </c>
      <c r="B33" s="4">
        <v>4042</v>
      </c>
      <c r="C33" s="4">
        <v>0</v>
      </c>
      <c r="D33" s="4">
        <v>58</v>
      </c>
      <c r="E33" s="4">
        <v>18.079999999999998</v>
      </c>
      <c r="F33" s="4">
        <v>17.1829</v>
      </c>
      <c r="G33" s="4">
        <v>0.89710000000000001</v>
      </c>
    </row>
    <row r="34" spans="1:7" x14ac:dyDescent="0.3">
      <c r="A34" s="4">
        <v>2</v>
      </c>
      <c r="B34" s="4">
        <v>4048</v>
      </c>
      <c r="C34" s="4">
        <v>0</v>
      </c>
      <c r="D34" s="4">
        <v>58</v>
      </c>
      <c r="E34" s="4">
        <v>17.835000000000001</v>
      </c>
      <c r="F34" s="4">
        <v>16.941199999999998</v>
      </c>
      <c r="G34" s="4">
        <v>0.89380000000000004</v>
      </c>
    </row>
    <row r="35" spans="1:7" x14ac:dyDescent="0.3">
      <c r="A35" s="4">
        <v>2</v>
      </c>
      <c r="B35" s="4">
        <v>4051</v>
      </c>
      <c r="C35" s="4">
        <v>0</v>
      </c>
      <c r="D35" s="4">
        <v>58</v>
      </c>
      <c r="E35" s="4">
        <v>19.877500000000001</v>
      </c>
      <c r="F35" s="4">
        <v>18.929829999999999</v>
      </c>
      <c r="G35" s="4">
        <v>1.0276000000000001</v>
      </c>
    </row>
    <row r="36" spans="1:7" x14ac:dyDescent="0.3">
      <c r="A36" s="5">
        <v>1</v>
      </c>
      <c r="B36" s="4">
        <v>3072</v>
      </c>
      <c r="C36" s="4">
        <v>0.01</v>
      </c>
      <c r="D36" s="6">
        <v>61</v>
      </c>
      <c r="E36" s="4">
        <v>19.03</v>
      </c>
      <c r="F36" s="4">
        <v>18.1675</v>
      </c>
      <c r="G36" s="4">
        <v>0.86250000000000004</v>
      </c>
    </row>
    <row r="37" spans="1:7" x14ac:dyDescent="0.3">
      <c r="A37" s="5">
        <v>1</v>
      </c>
      <c r="B37" s="4">
        <v>3065</v>
      </c>
      <c r="C37" s="4">
        <v>0.01</v>
      </c>
      <c r="D37" s="6">
        <v>61</v>
      </c>
      <c r="E37" s="4">
        <v>20.355</v>
      </c>
      <c r="F37" s="4">
        <v>19.3293</v>
      </c>
      <c r="G37" s="4">
        <v>1.0257000000000001</v>
      </c>
    </row>
    <row r="38" spans="1:7" x14ac:dyDescent="0.3">
      <c r="A38" s="5">
        <v>1</v>
      </c>
      <c r="B38" s="4">
        <v>3066</v>
      </c>
      <c r="C38" s="4">
        <v>0.01</v>
      </c>
      <c r="D38" s="6">
        <v>61</v>
      </c>
      <c r="E38" s="4">
        <v>20.677</v>
      </c>
      <c r="F38" s="4">
        <v>19.707999999999998</v>
      </c>
      <c r="G38" s="4">
        <v>0.96840000000000004</v>
      </c>
    </row>
    <row r="39" spans="1:7" x14ac:dyDescent="0.3">
      <c r="A39" s="4">
        <v>2</v>
      </c>
      <c r="B39" s="4">
        <v>4052</v>
      </c>
      <c r="C39" s="4">
        <v>0.01</v>
      </c>
      <c r="D39" s="4">
        <v>58</v>
      </c>
      <c r="E39" s="4">
        <v>19.593299999999999</v>
      </c>
      <c r="F39" s="4">
        <v>18.564567</v>
      </c>
      <c r="G39" s="4">
        <v>1.0287667</v>
      </c>
    </row>
    <row r="40" spans="1:7" x14ac:dyDescent="0.3">
      <c r="A40" s="4">
        <v>2</v>
      </c>
      <c r="B40" s="4">
        <v>4057</v>
      </c>
      <c r="C40" s="4">
        <v>0.01</v>
      </c>
      <c r="D40" s="4">
        <v>58</v>
      </c>
      <c r="E40" s="4">
        <v>19.1633</v>
      </c>
      <c r="F40" s="4">
        <v>17.990400000000001</v>
      </c>
      <c r="G40" s="4">
        <v>0.996</v>
      </c>
    </row>
    <row r="41" spans="1:7" x14ac:dyDescent="0.3">
      <c r="A41" s="5">
        <v>1</v>
      </c>
      <c r="B41" s="4">
        <v>3101</v>
      </c>
      <c r="C41" s="4">
        <v>0.1</v>
      </c>
      <c r="D41" s="6">
        <v>61</v>
      </c>
      <c r="E41" s="4">
        <v>21.125</v>
      </c>
      <c r="F41" s="4">
        <v>20.132999999999999</v>
      </c>
      <c r="G41" s="4">
        <v>0.99185000000000001</v>
      </c>
    </row>
    <row r="42" spans="1:7" x14ac:dyDescent="0.3">
      <c r="A42" s="5">
        <v>1</v>
      </c>
      <c r="B42" s="4">
        <v>3088</v>
      </c>
      <c r="C42" s="4">
        <v>0.1</v>
      </c>
      <c r="D42" s="6">
        <v>61</v>
      </c>
      <c r="E42" s="4">
        <v>19.649999999999999</v>
      </c>
      <c r="F42" s="4">
        <v>18.748449999999998</v>
      </c>
      <c r="G42" s="4">
        <v>0.90154999999999996</v>
      </c>
    </row>
    <row r="43" spans="1:7" x14ac:dyDescent="0.3">
      <c r="A43" s="4">
        <v>2</v>
      </c>
      <c r="B43" s="4">
        <v>4067</v>
      </c>
      <c r="C43" s="4">
        <v>0.1</v>
      </c>
      <c r="D43" s="4">
        <v>58</v>
      </c>
      <c r="E43" s="4">
        <v>19.504999999999999</v>
      </c>
      <c r="F43" s="4">
        <v>18.69735</v>
      </c>
      <c r="G43" s="4">
        <v>0.80764999999999998</v>
      </c>
    </row>
    <row r="44" spans="1:7" x14ac:dyDescent="0.3">
      <c r="A44" s="5">
        <v>1</v>
      </c>
      <c r="B44" s="4">
        <v>3109</v>
      </c>
      <c r="C44" s="4">
        <v>0.3</v>
      </c>
      <c r="D44" s="6">
        <v>61</v>
      </c>
      <c r="E44" s="4">
        <v>21.414999999999999</v>
      </c>
      <c r="F44" s="4">
        <v>20.259</v>
      </c>
      <c r="G44" s="8">
        <v>1.1559999999999999</v>
      </c>
    </row>
    <row r="45" spans="1:7" x14ac:dyDescent="0.3">
      <c r="A45" s="5">
        <v>1</v>
      </c>
      <c r="B45" s="4">
        <v>3111</v>
      </c>
      <c r="C45" s="4">
        <v>0.3</v>
      </c>
      <c r="D45" s="6">
        <v>61</v>
      </c>
      <c r="E45" s="8">
        <v>21.56</v>
      </c>
      <c r="F45" s="8">
        <v>20.449000000000002</v>
      </c>
      <c r="G45" s="4">
        <v>1.111</v>
      </c>
    </row>
    <row r="46" spans="1:7" x14ac:dyDescent="0.3">
      <c r="A46" s="5">
        <v>1</v>
      </c>
      <c r="B46" s="4">
        <v>3118</v>
      </c>
      <c r="C46" s="4">
        <v>0.3</v>
      </c>
      <c r="D46" s="6">
        <v>61</v>
      </c>
      <c r="E46" s="4">
        <v>20.46</v>
      </c>
      <c r="F46" s="4">
        <v>19.498000000000001</v>
      </c>
      <c r="G46" s="4">
        <v>0.96199999999999997</v>
      </c>
    </row>
    <row r="47" spans="1:7" x14ac:dyDescent="0.3">
      <c r="A47" s="5">
        <v>1</v>
      </c>
      <c r="B47" s="4">
        <v>3119</v>
      </c>
      <c r="C47" s="4">
        <v>0.3</v>
      </c>
      <c r="D47" s="6">
        <v>61</v>
      </c>
      <c r="E47" s="4">
        <v>20.067</v>
      </c>
      <c r="F47" s="4">
        <v>19.061</v>
      </c>
      <c r="G47" s="4">
        <v>1.006</v>
      </c>
    </row>
    <row r="48" spans="1:7" x14ac:dyDescent="0.3">
      <c r="A48" s="5">
        <v>1</v>
      </c>
      <c r="B48" s="4">
        <v>3120</v>
      </c>
      <c r="C48" s="4">
        <v>0.3</v>
      </c>
      <c r="D48" s="6">
        <v>61</v>
      </c>
      <c r="E48" s="4">
        <v>20.094999999999999</v>
      </c>
      <c r="F48" s="4">
        <v>19.12</v>
      </c>
      <c r="G48" s="4">
        <v>0.97399999999999998</v>
      </c>
    </row>
    <row r="49" spans="1:7" x14ac:dyDescent="0.3">
      <c r="A49" s="4">
        <v>2</v>
      </c>
      <c r="B49" s="4">
        <v>4078</v>
      </c>
      <c r="C49" s="4">
        <v>0.3</v>
      </c>
      <c r="D49" s="4">
        <v>58</v>
      </c>
      <c r="E49" s="4">
        <v>19.010000000000002</v>
      </c>
      <c r="F49" s="4">
        <v>18.240400000000001</v>
      </c>
      <c r="G49" s="4">
        <v>0.76959999999999995</v>
      </c>
    </row>
    <row r="50" spans="1:7" x14ac:dyDescent="0.3">
      <c r="A50" s="4">
        <v>2</v>
      </c>
      <c r="B50" s="4">
        <v>4082</v>
      </c>
      <c r="C50" s="4">
        <v>0.3</v>
      </c>
      <c r="D50" s="4">
        <v>58</v>
      </c>
      <c r="E50" s="4">
        <v>17.892499999999998</v>
      </c>
      <c r="F50" s="4">
        <v>17.053100000000001</v>
      </c>
      <c r="G50" s="4">
        <v>0.83940000000000003</v>
      </c>
    </row>
    <row r="51" spans="1:7" x14ac:dyDescent="0.3">
      <c r="A51" s="4">
        <v>2</v>
      </c>
      <c r="B51" s="4">
        <v>4083</v>
      </c>
      <c r="C51" s="4">
        <v>0.3</v>
      </c>
      <c r="D51" s="4">
        <v>58</v>
      </c>
      <c r="E51" s="4">
        <v>20.71</v>
      </c>
      <c r="F51" s="4">
        <v>19.7026</v>
      </c>
      <c r="G51" s="4">
        <v>1.0074000000000001</v>
      </c>
    </row>
    <row r="52" spans="1:7" x14ac:dyDescent="0.3">
      <c r="A52" s="4">
        <v>2</v>
      </c>
      <c r="B52" s="4">
        <v>4085</v>
      </c>
      <c r="C52" s="4">
        <v>0.3</v>
      </c>
      <c r="D52" s="4">
        <v>58</v>
      </c>
      <c r="E52" s="4">
        <v>19.993300000000001</v>
      </c>
      <c r="F52" s="4">
        <v>19.295200000000001</v>
      </c>
      <c r="G52" s="4">
        <v>0.698133</v>
      </c>
    </row>
    <row r="53" spans="1:7" x14ac:dyDescent="0.3">
      <c r="A53" s="5">
        <v>1</v>
      </c>
      <c r="B53" s="4">
        <v>3124</v>
      </c>
      <c r="C53" s="4">
        <v>1</v>
      </c>
      <c r="D53" s="6">
        <v>61</v>
      </c>
      <c r="E53" s="4">
        <v>20.39</v>
      </c>
      <c r="F53" s="4">
        <v>19.402000000000001</v>
      </c>
      <c r="G53" s="4">
        <v>0.98770000000000002</v>
      </c>
    </row>
    <row r="54" spans="1:7" x14ac:dyDescent="0.3">
      <c r="A54" s="5">
        <v>1</v>
      </c>
      <c r="B54" s="4">
        <v>3126</v>
      </c>
      <c r="C54" s="4">
        <v>1</v>
      </c>
      <c r="D54" s="6">
        <v>61</v>
      </c>
      <c r="E54" s="4">
        <v>20.38</v>
      </c>
      <c r="F54" s="4">
        <v>19.469000000000001</v>
      </c>
      <c r="G54" s="4">
        <v>0.91</v>
      </c>
    </row>
    <row r="55" spans="1:7" x14ac:dyDescent="0.3">
      <c r="A55" s="6">
        <v>1</v>
      </c>
      <c r="B55" s="4">
        <v>3128</v>
      </c>
      <c r="C55" s="4">
        <v>1</v>
      </c>
      <c r="D55" s="6">
        <v>61</v>
      </c>
      <c r="E55" s="4">
        <v>22.63</v>
      </c>
      <c r="F55" s="4">
        <v>21.692799999999998</v>
      </c>
      <c r="G55" s="4">
        <v>0.93720000000000003</v>
      </c>
    </row>
    <row r="56" spans="1:7" x14ac:dyDescent="0.3">
      <c r="A56" s="4">
        <v>1</v>
      </c>
      <c r="B56" s="4">
        <v>3130</v>
      </c>
      <c r="C56" s="4">
        <v>1</v>
      </c>
      <c r="D56" s="6">
        <v>61</v>
      </c>
      <c r="E56" s="4">
        <v>19.175000000000001</v>
      </c>
      <c r="F56" s="4">
        <v>18.245000000000001</v>
      </c>
      <c r="G56" s="4">
        <v>0.93</v>
      </c>
    </row>
    <row r="57" spans="1:7" x14ac:dyDescent="0.3">
      <c r="A57" s="5">
        <v>1</v>
      </c>
      <c r="B57" s="4">
        <v>3135</v>
      </c>
      <c r="C57" s="4">
        <v>1</v>
      </c>
      <c r="D57" s="6">
        <v>61</v>
      </c>
      <c r="E57" s="4">
        <v>19.440000000000001</v>
      </c>
      <c r="F57" s="4">
        <v>18.510999999999999</v>
      </c>
      <c r="G57" s="4">
        <v>0.92889999999999995</v>
      </c>
    </row>
    <row r="58" spans="1:7" x14ac:dyDescent="0.3">
      <c r="A58" s="4">
        <v>2</v>
      </c>
      <c r="B58" s="4">
        <v>4096</v>
      </c>
      <c r="C58" s="4">
        <v>1</v>
      </c>
      <c r="D58" s="4">
        <v>58</v>
      </c>
      <c r="E58" s="4">
        <v>19.420000000000002</v>
      </c>
      <c r="F58" s="4">
        <v>18.752549999999999</v>
      </c>
      <c r="G58" s="4">
        <v>0.66744999999999999</v>
      </c>
    </row>
    <row r="59" spans="1:7" x14ac:dyDescent="0.3">
      <c r="A59" s="4">
        <v>2</v>
      </c>
      <c r="B59" s="4">
        <v>4098</v>
      </c>
      <c r="C59" s="4">
        <v>1</v>
      </c>
      <c r="D59" s="4">
        <v>58</v>
      </c>
      <c r="E59" s="4">
        <v>18.065000000000001</v>
      </c>
      <c r="F59" s="4">
        <v>17.214749999999999</v>
      </c>
      <c r="G59" s="4">
        <v>0.85024999999999995</v>
      </c>
    </row>
    <row r="60" spans="1:7" x14ac:dyDescent="0.3">
      <c r="A60" s="4">
        <v>2</v>
      </c>
      <c r="B60" s="4">
        <v>4099</v>
      </c>
      <c r="C60" s="4">
        <v>1</v>
      </c>
      <c r="D60" s="4">
        <v>58</v>
      </c>
      <c r="E60" s="4">
        <v>19.684999999999999</v>
      </c>
      <c r="F60" s="4">
        <v>18.7441</v>
      </c>
      <c r="G60" s="4">
        <v>0.94089999999999996</v>
      </c>
    </row>
  </sheetData>
  <pageMargins left="0.7" right="0.7" top="0.75" bottom="0.75" header="0.3" footer="0.3"/>
  <pageSetup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H44"/>
  <sheetViews>
    <sheetView workbookViewId="0">
      <selection sqref="A1:XFD1048576"/>
    </sheetView>
  </sheetViews>
  <sheetFormatPr defaultColWidth="8.77734375" defaultRowHeight="14.4" x14ac:dyDescent="0.3"/>
  <sheetData>
    <row r="1" spans="1:8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 spans="1:8" x14ac:dyDescent="0.3">
      <c r="A2" s="4">
        <v>1</v>
      </c>
      <c r="B2" s="4">
        <v>3047</v>
      </c>
      <c r="C2" s="4">
        <v>0</v>
      </c>
      <c r="D2" s="4">
        <v>21</v>
      </c>
      <c r="E2" s="4">
        <v>9.1999999999999993</v>
      </c>
      <c r="F2" s="4">
        <v>8.7774999999999999</v>
      </c>
      <c r="G2" s="4">
        <v>0.42249999999999999</v>
      </c>
      <c r="H2" s="4">
        <v>3.601</v>
      </c>
    </row>
    <row r="3" spans="1:8" x14ac:dyDescent="0.3">
      <c r="A3" s="4">
        <v>1</v>
      </c>
      <c r="B3" s="4">
        <v>3048</v>
      </c>
      <c r="C3" s="4">
        <v>0</v>
      </c>
      <c r="D3" s="4">
        <v>21</v>
      </c>
      <c r="E3" s="4">
        <v>8</v>
      </c>
      <c r="F3" s="4">
        <v>7.6685999999999996</v>
      </c>
      <c r="G3" s="4">
        <v>0.33139999999999997</v>
      </c>
      <c r="H3" s="4">
        <v>4.141</v>
      </c>
    </row>
    <row r="4" spans="1:8" x14ac:dyDescent="0.3">
      <c r="A4" s="4">
        <v>1</v>
      </c>
      <c r="B4" s="4">
        <v>3059</v>
      </c>
      <c r="C4" s="4">
        <v>0</v>
      </c>
      <c r="D4" s="4">
        <v>21</v>
      </c>
      <c r="E4" s="4">
        <v>6.6</v>
      </c>
      <c r="F4" s="4">
        <v>6.3598999999999997</v>
      </c>
      <c r="G4" s="4">
        <v>0.24010000000000001</v>
      </c>
      <c r="H4" s="4">
        <v>5.1920000000000002</v>
      </c>
    </row>
    <row r="5" spans="1:8" x14ac:dyDescent="0.3">
      <c r="A5" s="4">
        <v>2</v>
      </c>
      <c r="B5" s="4">
        <v>4042</v>
      </c>
      <c r="C5" s="4">
        <v>0</v>
      </c>
      <c r="D5" s="4">
        <v>21</v>
      </c>
      <c r="E5" s="4">
        <v>8.1999999999999993</v>
      </c>
      <c r="F5" s="4">
        <f>E5-G5</f>
        <v>7.8059999999999992</v>
      </c>
      <c r="G5" s="4">
        <v>0.39400000000000002</v>
      </c>
      <c r="H5" s="4">
        <v>5.1158536589999999</v>
      </c>
    </row>
    <row r="6" spans="1:8" x14ac:dyDescent="0.3">
      <c r="A6" s="4">
        <v>2</v>
      </c>
      <c r="B6" s="4">
        <v>4048</v>
      </c>
      <c r="C6" s="4">
        <v>0</v>
      </c>
      <c r="D6" s="4">
        <v>21</v>
      </c>
      <c r="E6" s="4">
        <v>8.6</v>
      </c>
      <c r="F6" s="4">
        <f>E6-G6</f>
        <v>8.2053999999999991</v>
      </c>
      <c r="G6" s="4">
        <v>0.39460000000000001</v>
      </c>
      <c r="H6" s="4">
        <v>4.8779069770000003</v>
      </c>
    </row>
    <row r="7" spans="1:8" x14ac:dyDescent="0.3">
      <c r="A7" s="4">
        <v>2</v>
      </c>
      <c r="B7" s="4">
        <v>4051</v>
      </c>
      <c r="C7" s="4">
        <v>0</v>
      </c>
      <c r="D7" s="4">
        <v>21</v>
      </c>
      <c r="E7" s="4">
        <v>9.8000000000000007</v>
      </c>
      <c r="F7" s="4">
        <f>E7-G7</f>
        <v>9.3301000000000016</v>
      </c>
      <c r="G7" s="4">
        <v>0.46989999999999998</v>
      </c>
      <c r="H7" s="4">
        <v>4.2806122450000004</v>
      </c>
    </row>
    <row r="8" spans="1:8" x14ac:dyDescent="0.3">
      <c r="A8" s="10" t="s">
        <v>8</v>
      </c>
      <c r="B8" s="10"/>
      <c r="C8" s="10"/>
      <c r="D8" s="10"/>
      <c r="E8" s="10">
        <f>AVERAGE(E2:E7)</f>
        <v>8.3999999999999986</v>
      </c>
      <c r="F8" s="10">
        <f t="shared" ref="F8:H8" si="0">AVERAGE(F2:F7)</f>
        <v>8.0245833333333341</v>
      </c>
      <c r="G8" s="10">
        <f t="shared" si="0"/>
        <v>0.37541666666666668</v>
      </c>
      <c r="H8" s="10">
        <f t="shared" si="0"/>
        <v>4.5347288135000001</v>
      </c>
    </row>
    <row r="9" spans="1:8" x14ac:dyDescent="0.3">
      <c r="A9" s="10" t="s">
        <v>9</v>
      </c>
      <c r="B9" s="10"/>
      <c r="C9" s="10"/>
      <c r="D9" s="10"/>
      <c r="E9" s="10">
        <f>STDEV(E2:E7)</f>
        <v>1.1027239001672318</v>
      </c>
      <c r="F9" s="10">
        <f t="shared" ref="F9:H9" si="1">STDEV(F2:F7)</f>
        <v>1.0246585136847561</v>
      </c>
      <c r="G9" s="10">
        <f t="shared" si="1"/>
        <v>8.01315772131478E-2</v>
      </c>
      <c r="H9" s="10">
        <f t="shared" si="1"/>
        <v>0.6291152289827654</v>
      </c>
    </row>
    <row r="10" spans="1:8" x14ac:dyDescent="0.3">
      <c r="A10" s="10" t="s">
        <v>10</v>
      </c>
      <c r="B10" s="10"/>
      <c r="C10" s="10"/>
      <c r="D10" s="10"/>
      <c r="E10" s="10">
        <f>E9/SQRT(6)</f>
        <v>0.45018514709691598</v>
      </c>
      <c r="F10" s="10">
        <f t="shared" ref="F10:H10" si="2">F9/SQRT(6)</f>
        <v>0.41831508652104454</v>
      </c>
      <c r="G10" s="10">
        <f t="shared" si="2"/>
        <v>3.2713579409440634E-2</v>
      </c>
      <c r="H10" s="10">
        <f t="shared" si="2"/>
        <v>0.25683521673699572</v>
      </c>
    </row>
    <row r="11" spans="1:8" x14ac:dyDescent="0.3">
      <c r="A11" s="4">
        <v>1</v>
      </c>
      <c r="B11" s="4">
        <v>3066</v>
      </c>
      <c r="C11" s="4">
        <v>0.01</v>
      </c>
      <c r="D11" s="4">
        <v>21</v>
      </c>
      <c r="E11" s="4">
        <v>8.6999999999999993</v>
      </c>
      <c r="F11" s="4">
        <v>8.3080999999999996</v>
      </c>
      <c r="G11" s="4">
        <v>0.39190000000000003</v>
      </c>
      <c r="H11" s="4">
        <v>4.2370000000000001</v>
      </c>
    </row>
    <row r="12" spans="1:8" x14ac:dyDescent="0.3">
      <c r="A12" s="4">
        <v>1</v>
      </c>
      <c r="B12" s="5">
        <v>3088</v>
      </c>
      <c r="C12" s="4">
        <v>0.01</v>
      </c>
      <c r="D12" s="4">
        <v>21</v>
      </c>
      <c r="E12" s="4">
        <v>8.4</v>
      </c>
      <c r="F12" s="4">
        <v>8.4</v>
      </c>
      <c r="G12" s="4">
        <v>0.34520000000000001</v>
      </c>
      <c r="H12" s="4">
        <v>4.3879999999999999</v>
      </c>
    </row>
    <row r="13" spans="1:8" x14ac:dyDescent="0.3">
      <c r="A13" s="4">
        <v>2</v>
      </c>
      <c r="B13" s="4">
        <v>4052</v>
      </c>
      <c r="C13" s="4">
        <v>0.01</v>
      </c>
      <c r="D13" s="4">
        <v>21</v>
      </c>
      <c r="E13" s="4">
        <v>8.6999999999999993</v>
      </c>
      <c r="F13" s="4">
        <f>E13-G13</f>
        <v>8.2729999999999997</v>
      </c>
      <c r="G13" s="4">
        <v>0.42699999999999999</v>
      </c>
      <c r="H13" s="4">
        <v>5.5902298850000003</v>
      </c>
    </row>
    <row r="14" spans="1:8" x14ac:dyDescent="0.3">
      <c r="A14" s="4">
        <v>2</v>
      </c>
      <c r="B14" s="4">
        <v>4057</v>
      </c>
      <c r="C14" s="4">
        <v>0.01</v>
      </c>
      <c r="D14" s="4">
        <v>21</v>
      </c>
      <c r="E14" s="4">
        <v>8.8000000000000007</v>
      </c>
      <c r="F14" s="4">
        <f>E14-G14</f>
        <v>8.2543000000000006</v>
      </c>
      <c r="G14" s="4">
        <v>0.54569999999999996</v>
      </c>
      <c r="H14" s="4">
        <v>5.5267045450000003</v>
      </c>
    </row>
    <row r="15" spans="1:8" x14ac:dyDescent="0.3">
      <c r="A15" s="10" t="s">
        <v>8</v>
      </c>
      <c r="B15" s="10"/>
      <c r="C15" s="10"/>
      <c r="D15" s="10"/>
      <c r="E15" s="10">
        <f>AVERAGE(E11:E14)</f>
        <v>8.65</v>
      </c>
      <c r="F15" s="10">
        <f t="shared" ref="F15:H15" si="3">AVERAGE(F11:F14)</f>
        <v>8.3088499999999996</v>
      </c>
      <c r="G15" s="10">
        <f t="shared" si="3"/>
        <v>0.42745</v>
      </c>
      <c r="H15" s="10">
        <f t="shared" si="3"/>
        <v>4.9354836075000001</v>
      </c>
    </row>
    <row r="16" spans="1:8" x14ac:dyDescent="0.3">
      <c r="A16" s="10" t="s">
        <v>9</v>
      </c>
      <c r="B16" s="10"/>
      <c r="C16" s="10"/>
      <c r="D16" s="10"/>
      <c r="E16" s="10">
        <f>STDEV(E11:E14)</f>
        <v>0.17320508075688762</v>
      </c>
      <c r="F16" s="10">
        <f t="shared" ref="F16:H16" si="4">STDEV(F11:F14)</f>
        <v>6.4729720118865589E-2</v>
      </c>
      <c r="G16" s="10">
        <f t="shared" si="4"/>
        <v>8.5658488585000567E-2</v>
      </c>
      <c r="H16" s="10">
        <f t="shared" si="4"/>
        <v>0.7224616564833316</v>
      </c>
    </row>
    <row r="17" spans="1:8" x14ac:dyDescent="0.3">
      <c r="A17" s="10" t="s">
        <v>10</v>
      </c>
      <c r="B17" s="10"/>
      <c r="C17" s="10"/>
      <c r="D17" s="10"/>
      <c r="E17" s="10">
        <f>E16/SQRT(4)</f>
        <v>8.660254037844381E-2</v>
      </c>
      <c r="F17" s="10">
        <f t="shared" ref="F17:H17" si="5">F16/SQRT(4)</f>
        <v>3.2364860059432794E-2</v>
      </c>
      <c r="G17" s="10">
        <f t="shared" si="5"/>
        <v>4.2829244292500283E-2</v>
      </c>
      <c r="H17" s="10">
        <f t="shared" si="5"/>
        <v>0.3612308282416658</v>
      </c>
    </row>
    <row r="18" spans="1:8" x14ac:dyDescent="0.3">
      <c r="A18" s="10" t="s">
        <v>11</v>
      </c>
      <c r="B18" s="10"/>
      <c r="C18" s="10"/>
      <c r="D18" s="10"/>
      <c r="E18" s="10">
        <f>TTEST(E2:E7,E11:E14,2,2)</f>
        <v>0.67088118039108013</v>
      </c>
      <c r="F18" s="10">
        <f t="shared" ref="F18:H18" si="6">TTEST(F2:F7,F11:F14,2,2)</f>
        <v>0.60193182735812256</v>
      </c>
      <c r="G18" s="10">
        <f t="shared" si="6"/>
        <v>0.35574978322001638</v>
      </c>
      <c r="H18" s="10">
        <f t="shared" si="6"/>
        <v>0.37827251827719122</v>
      </c>
    </row>
    <row r="19" spans="1:8" x14ac:dyDescent="0.3">
      <c r="A19" s="4">
        <v>1</v>
      </c>
      <c r="B19" s="4">
        <v>3097</v>
      </c>
      <c r="C19" s="4">
        <v>0.1</v>
      </c>
      <c r="D19" s="4">
        <v>21</v>
      </c>
      <c r="E19" s="4">
        <v>8.6</v>
      </c>
      <c r="F19" s="4">
        <v>8.1928999999999998</v>
      </c>
      <c r="G19" s="4">
        <v>0.40710000000000002</v>
      </c>
      <c r="H19" s="4">
        <v>5.3410000000000002</v>
      </c>
    </row>
    <row r="20" spans="1:8" x14ac:dyDescent="0.3">
      <c r="A20" s="4">
        <v>1</v>
      </c>
      <c r="B20" s="4">
        <v>3101</v>
      </c>
      <c r="C20" s="4">
        <v>0.1</v>
      </c>
      <c r="D20" s="4">
        <v>21</v>
      </c>
      <c r="E20" s="4">
        <v>10.5</v>
      </c>
      <c r="F20" s="4">
        <v>9.9883000000000006</v>
      </c>
      <c r="G20" s="4">
        <v>0.51170000000000004</v>
      </c>
      <c r="H20" s="4">
        <v>4.375</v>
      </c>
    </row>
    <row r="21" spans="1:8" x14ac:dyDescent="0.3">
      <c r="A21" s="4">
        <v>2</v>
      </c>
      <c r="B21" s="4">
        <v>4067</v>
      </c>
      <c r="C21" s="4">
        <v>0.1</v>
      </c>
      <c r="D21" s="4">
        <v>21</v>
      </c>
      <c r="E21" s="4"/>
      <c r="F21" s="4"/>
      <c r="G21" s="4">
        <v>0.43440000000000001</v>
      </c>
      <c r="H21" s="4"/>
    </row>
    <row r="22" spans="1:8" x14ac:dyDescent="0.3">
      <c r="A22" s="10" t="s">
        <v>8</v>
      </c>
      <c r="B22" s="10"/>
      <c r="C22" s="10"/>
      <c r="D22" s="10"/>
      <c r="E22" s="10">
        <f>AVERAGE(E19:E21)</f>
        <v>9.5500000000000007</v>
      </c>
      <c r="F22" s="10">
        <f t="shared" ref="F22:H22" si="7">AVERAGE(F19:F21)</f>
        <v>9.0906000000000002</v>
      </c>
      <c r="G22" s="10">
        <f t="shared" si="7"/>
        <v>0.45106666666666673</v>
      </c>
      <c r="H22" s="10">
        <f t="shared" si="7"/>
        <v>4.8580000000000005</v>
      </c>
    </row>
    <row r="23" spans="1:8" x14ac:dyDescent="0.3">
      <c r="A23" s="10" t="s">
        <v>9</v>
      </c>
      <c r="B23" s="10"/>
      <c r="C23" s="10"/>
      <c r="D23" s="10"/>
      <c r="E23" s="10">
        <f>STDEV(E19:E21)</f>
        <v>1.3435028842544405</v>
      </c>
      <c r="F23" s="10">
        <f t="shared" ref="F23:H23" si="8">STDEV(F19:F21)</f>
        <v>1.2695395149423281</v>
      </c>
      <c r="G23" s="10">
        <f t="shared" si="8"/>
        <v>5.425516872458637E-2</v>
      </c>
      <c r="H23" s="10">
        <f t="shared" si="8"/>
        <v>0.68306515062620499</v>
      </c>
    </row>
    <row r="24" spans="1:8" x14ac:dyDescent="0.3">
      <c r="A24" s="10" t="s">
        <v>10</v>
      </c>
      <c r="B24" s="10"/>
      <c r="C24" s="10"/>
      <c r="D24" s="10"/>
      <c r="E24" s="10">
        <f>E23/SQRT(2)</f>
        <v>0.95000000000000007</v>
      </c>
      <c r="F24" s="10">
        <f>F23/SQRT(2)</f>
        <v>0.89770000000000039</v>
      </c>
      <c r="G24" s="10">
        <f>G23/SQRT(3)</f>
        <v>3.132423626806851E-2</v>
      </c>
      <c r="H24" s="10">
        <f t="shared" ref="H24" si="9">H23/SQRT(2)</f>
        <v>0.48300000000000004</v>
      </c>
    </row>
    <row r="25" spans="1:8" x14ac:dyDescent="0.3">
      <c r="A25" s="10" t="s">
        <v>11</v>
      </c>
      <c r="B25" s="10"/>
      <c r="C25" s="10"/>
      <c r="D25" s="10"/>
      <c r="E25" s="10">
        <f>TTEST(E2:E7,E19:E21,2,2)</f>
        <v>0.26521365530339464</v>
      </c>
      <c r="F25" s="10">
        <f t="shared" ref="F25:H25" si="10">TTEST(F2:F7,F19:F21,2,2)</f>
        <v>0.26792027870933388</v>
      </c>
      <c r="G25" s="10">
        <f t="shared" si="10"/>
        <v>0.18975183923400038</v>
      </c>
      <c r="H25" s="10">
        <f t="shared" si="10"/>
        <v>0.55795573963902012</v>
      </c>
    </row>
    <row r="26" spans="1:8" x14ac:dyDescent="0.3">
      <c r="A26" s="4">
        <v>1</v>
      </c>
      <c r="B26" s="4">
        <v>3109</v>
      </c>
      <c r="C26" s="4">
        <v>0.3</v>
      </c>
      <c r="D26" s="4">
        <v>21</v>
      </c>
      <c r="E26" s="4">
        <v>8.1</v>
      </c>
      <c r="F26" s="4">
        <v>7.7762000000000002</v>
      </c>
      <c r="G26" s="4">
        <v>0.32379999999999998</v>
      </c>
      <c r="H26" s="4">
        <v>4.3520000000000003</v>
      </c>
    </row>
    <row r="27" spans="1:8" x14ac:dyDescent="0.3">
      <c r="A27" s="4">
        <v>1</v>
      </c>
      <c r="B27" s="4">
        <v>3118</v>
      </c>
      <c r="C27" s="4">
        <v>0.3</v>
      </c>
      <c r="D27" s="4">
        <v>21</v>
      </c>
      <c r="E27" s="4">
        <v>8</v>
      </c>
      <c r="F27" s="4">
        <v>7.6329000000000002</v>
      </c>
      <c r="G27" s="4">
        <v>0.36709999999999998</v>
      </c>
      <c r="H27" s="4">
        <v>4.4000000000000004</v>
      </c>
    </row>
    <row r="28" spans="1:8" x14ac:dyDescent="0.3">
      <c r="A28" s="4">
        <v>1</v>
      </c>
      <c r="B28" s="4">
        <v>3119</v>
      </c>
      <c r="C28" s="4">
        <v>0.3</v>
      </c>
      <c r="D28" s="4">
        <v>21</v>
      </c>
      <c r="E28" s="4">
        <v>8.3000000000000007</v>
      </c>
      <c r="F28" s="4">
        <v>7.9333999999999998</v>
      </c>
      <c r="G28" s="4">
        <v>0.36659999999999998</v>
      </c>
      <c r="H28" s="4">
        <v>4.2469999999999999</v>
      </c>
    </row>
    <row r="29" spans="1:8" x14ac:dyDescent="0.3">
      <c r="A29" s="4">
        <v>2</v>
      </c>
      <c r="B29" s="4">
        <v>4082</v>
      </c>
      <c r="C29" s="4">
        <v>0.3</v>
      </c>
      <c r="D29" s="4">
        <v>21</v>
      </c>
      <c r="E29" s="4">
        <v>6.3</v>
      </c>
      <c r="F29" s="4">
        <f>E29-G29</f>
        <v>6.0019</v>
      </c>
      <c r="G29" s="4">
        <v>0.29809999999999998</v>
      </c>
      <c r="H29" s="4">
        <v>6.3682539680000003</v>
      </c>
    </row>
    <row r="30" spans="1:8" x14ac:dyDescent="0.3">
      <c r="A30" s="4">
        <v>2</v>
      </c>
      <c r="B30" s="4">
        <v>4083</v>
      </c>
      <c r="C30" s="4">
        <v>0.3</v>
      </c>
      <c r="D30" s="4">
        <v>21</v>
      </c>
      <c r="E30" s="4">
        <v>10.5</v>
      </c>
      <c r="F30" s="4">
        <f>E30-G30</f>
        <v>9.9986999999999995</v>
      </c>
      <c r="G30" s="4">
        <v>0.50129999999999997</v>
      </c>
      <c r="H30" s="4">
        <v>3.8209523810000001</v>
      </c>
    </row>
    <row r="31" spans="1:8" x14ac:dyDescent="0.3">
      <c r="A31" s="4">
        <v>2</v>
      </c>
      <c r="B31" s="4">
        <v>4085</v>
      </c>
      <c r="C31" s="4">
        <v>0.3</v>
      </c>
      <c r="D31" s="4">
        <v>21</v>
      </c>
      <c r="E31" s="4"/>
      <c r="F31" s="4"/>
      <c r="G31" s="4">
        <v>0.4042</v>
      </c>
      <c r="H31" s="4"/>
    </row>
    <row r="32" spans="1:8" x14ac:dyDescent="0.3">
      <c r="A32" s="10" t="s">
        <v>8</v>
      </c>
      <c r="B32" s="10"/>
      <c r="C32" s="10"/>
      <c r="D32" s="10"/>
      <c r="E32" s="10">
        <f>AVERAGE(E26:E31)</f>
        <v>8.24</v>
      </c>
      <c r="F32" s="10">
        <f t="shared" ref="F32:H32" si="11">AVERAGE(F26:F31)</f>
        <v>7.8686199999999999</v>
      </c>
      <c r="G32" s="10">
        <f t="shared" si="11"/>
        <v>0.37684999999999996</v>
      </c>
      <c r="H32" s="10">
        <f t="shared" si="11"/>
        <v>4.6376412698000005</v>
      </c>
    </row>
    <row r="33" spans="1:8" x14ac:dyDescent="0.3">
      <c r="A33" s="10" t="s">
        <v>9</v>
      </c>
      <c r="B33" s="10"/>
      <c r="C33" s="10"/>
      <c r="D33" s="10"/>
      <c r="E33" s="10">
        <f>STDEV(E26:E31)</f>
        <v>1.4959946523968592</v>
      </c>
      <c r="F33" s="10">
        <f t="shared" ref="F33:H33" si="12">STDEV(F26:F31)</f>
        <v>1.4221626302923371</v>
      </c>
      <c r="G33" s="10">
        <f t="shared" si="12"/>
        <v>7.1346779885289757E-2</v>
      </c>
      <c r="H33" s="10">
        <f t="shared" si="12"/>
        <v>0.99406563692450833</v>
      </c>
    </row>
    <row r="34" spans="1:8" x14ac:dyDescent="0.3">
      <c r="A34" s="10" t="s">
        <v>10</v>
      </c>
      <c r="B34" s="10"/>
      <c r="C34" s="10"/>
      <c r="D34" s="10"/>
      <c r="E34" s="10">
        <f>E33/SQRT(5)</f>
        <v>0.66902914734710917</v>
      </c>
      <c r="F34" s="10">
        <f t="shared" ref="F34:H34" si="13">F33/SQRT(5)</f>
        <v>0.63601046327871347</v>
      </c>
      <c r="G34" s="10">
        <f>G33/SQRT(6)</f>
        <v>2.9127200918271076E-2</v>
      </c>
      <c r="H34" s="10">
        <f t="shared" si="13"/>
        <v>0.44455966765196508</v>
      </c>
    </row>
    <row r="35" spans="1:8" x14ac:dyDescent="0.3">
      <c r="A35" s="10" t="s">
        <v>11</v>
      </c>
      <c r="B35" s="10"/>
      <c r="C35" s="10"/>
      <c r="D35" s="10"/>
      <c r="E35" s="10">
        <f>TTEST(E2:E7,E26:E31,2,2)</f>
        <v>0.84254695667462476</v>
      </c>
      <c r="F35" s="10">
        <f t="shared" ref="F35:H35" si="14">TTEST(F2:F7,F26:F31,2,2)</f>
        <v>0.83716356169088957</v>
      </c>
      <c r="G35" s="10">
        <f t="shared" si="14"/>
        <v>0.97453911639548607</v>
      </c>
      <c r="H35" s="10">
        <f t="shared" si="14"/>
        <v>0.83883887670401824</v>
      </c>
    </row>
    <row r="36" spans="1:8" x14ac:dyDescent="0.3">
      <c r="A36" s="5">
        <v>1</v>
      </c>
      <c r="B36" s="5">
        <v>3124</v>
      </c>
      <c r="C36" s="5">
        <v>1</v>
      </c>
      <c r="D36" s="5">
        <v>21</v>
      </c>
      <c r="E36" s="4">
        <v>7.8</v>
      </c>
      <c r="F36" s="4">
        <v>7.4130000000000003</v>
      </c>
      <c r="G36" s="4">
        <v>0.38700000000000001</v>
      </c>
      <c r="H36" s="4">
        <v>5.1109999999999998</v>
      </c>
    </row>
    <row r="37" spans="1:8" x14ac:dyDescent="0.3">
      <c r="A37" s="5">
        <v>1</v>
      </c>
      <c r="B37" s="5">
        <v>3126</v>
      </c>
      <c r="C37" s="5">
        <v>1</v>
      </c>
      <c r="D37" s="5">
        <v>21</v>
      </c>
      <c r="E37" s="4">
        <v>8.6</v>
      </c>
      <c r="F37" s="4">
        <v>8.1890000000000001</v>
      </c>
      <c r="G37" s="4">
        <v>0.41099999999999998</v>
      </c>
      <c r="H37" s="4">
        <v>4.6360000000000001</v>
      </c>
    </row>
    <row r="38" spans="1:8" x14ac:dyDescent="0.3">
      <c r="A38" s="5">
        <v>1</v>
      </c>
      <c r="B38" s="5">
        <v>3130</v>
      </c>
      <c r="C38" s="5">
        <v>1</v>
      </c>
      <c r="D38" s="5">
        <v>21</v>
      </c>
      <c r="E38" s="4">
        <v>7.7</v>
      </c>
      <c r="F38" s="4">
        <v>7.3019999999999996</v>
      </c>
      <c r="G38" s="4">
        <v>0.39800000000000002</v>
      </c>
      <c r="H38" s="4">
        <v>4.1769999999999996</v>
      </c>
    </row>
    <row r="39" spans="1:8" x14ac:dyDescent="0.3">
      <c r="A39" s="4">
        <v>2</v>
      </c>
      <c r="B39" s="4">
        <v>4096</v>
      </c>
      <c r="C39" s="4">
        <v>1</v>
      </c>
      <c r="D39" s="4">
        <v>21</v>
      </c>
      <c r="E39" s="4">
        <v>6.7</v>
      </c>
      <c r="F39" s="4">
        <f>E39-G39</f>
        <v>6.3418000000000001</v>
      </c>
      <c r="G39" s="4">
        <v>0.35820000000000002</v>
      </c>
      <c r="H39" s="4">
        <v>5.5656716419999999</v>
      </c>
    </row>
    <row r="40" spans="1:8" x14ac:dyDescent="0.3">
      <c r="A40" s="4">
        <v>2</v>
      </c>
      <c r="B40" s="4">
        <v>4099</v>
      </c>
      <c r="C40" s="4">
        <v>1</v>
      </c>
      <c r="D40" s="4">
        <v>21</v>
      </c>
      <c r="E40" s="4">
        <v>6.8</v>
      </c>
      <c r="F40" s="4">
        <f>E40-G40</f>
        <v>6.4123999999999999</v>
      </c>
      <c r="G40" s="4">
        <v>0.3876</v>
      </c>
      <c r="H40" s="4">
        <v>5.4838235290000004</v>
      </c>
    </row>
    <row r="41" spans="1:8" x14ac:dyDescent="0.3">
      <c r="A41" s="10" t="s">
        <v>8</v>
      </c>
      <c r="B41" s="10"/>
      <c r="C41" s="10"/>
      <c r="D41" s="10"/>
      <c r="E41" s="10">
        <f>AVERAGE(E36:E40)</f>
        <v>7.5199999999999987</v>
      </c>
      <c r="F41" s="10">
        <f t="shared" ref="F41:H41" si="15">AVERAGE(F36:F40)</f>
        <v>7.13164</v>
      </c>
      <c r="G41" s="10">
        <f t="shared" si="15"/>
        <v>0.38836000000000004</v>
      </c>
      <c r="H41" s="10">
        <f t="shared" si="15"/>
        <v>4.9946990341999991</v>
      </c>
    </row>
    <row r="42" spans="1:8" x14ac:dyDescent="0.3">
      <c r="A42" s="10" t="s">
        <v>9</v>
      </c>
      <c r="B42" s="10"/>
      <c r="C42" s="10"/>
      <c r="D42" s="10"/>
      <c r="E42" s="10">
        <f>STDEV(E36:E40)</f>
        <v>0.78549347546621906</v>
      </c>
      <c r="F42" s="10">
        <f t="shared" ref="F42:H42" si="16">STDEV(F36:F40)</f>
        <v>0.76930968276760958</v>
      </c>
      <c r="G42" s="10">
        <f t="shared" si="16"/>
        <v>1.9477884895439741E-2</v>
      </c>
      <c r="H42" s="10">
        <f t="shared" si="16"/>
        <v>0.58653113996295436</v>
      </c>
    </row>
    <row r="43" spans="1:8" x14ac:dyDescent="0.3">
      <c r="A43" s="10" t="s">
        <v>10</v>
      </c>
      <c r="B43" s="10"/>
      <c r="C43" s="10"/>
      <c r="D43" s="10"/>
      <c r="E43" s="10">
        <f>E42/SQRT(5)</f>
        <v>0.35128336140500582</v>
      </c>
      <c r="F43" s="10">
        <f t="shared" ref="F43:H43" si="17">F42/SQRT(5)</f>
        <v>0.34404574928343468</v>
      </c>
      <c r="G43" s="10">
        <f t="shared" si="17"/>
        <v>8.7107749368239284E-3</v>
      </c>
      <c r="H43" s="10">
        <f t="shared" si="17"/>
        <v>0.26230469997552186</v>
      </c>
    </row>
    <row r="44" spans="1:8" x14ac:dyDescent="0.3">
      <c r="A44" s="10" t="s">
        <v>11</v>
      </c>
      <c r="B44" s="10"/>
      <c r="C44" s="10"/>
      <c r="D44" s="10"/>
      <c r="E44" s="10">
        <f>TTEST(E2:E7,E36:E40,2,2)</f>
        <v>0.17010163037015399</v>
      </c>
      <c r="F44" s="10">
        <f t="shared" ref="F44:H44" si="18">TTEST(F2:F7,F36:F40,2,2)</f>
        <v>0.14341074610686225</v>
      </c>
      <c r="G44" s="10">
        <f t="shared" si="18"/>
        <v>0.73459663734990643</v>
      </c>
      <c r="H44" s="10">
        <f t="shared" si="18"/>
        <v>0.24487452267285725</v>
      </c>
    </row>
  </sheetData>
  <pageMargins left="0.7" right="0.7" top="0.75" bottom="0.75" header="0.3" footer="0.3"/>
  <pageSetup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H55"/>
  <sheetViews>
    <sheetView zoomScaleNormal="100" workbookViewId="0">
      <selection activeCell="M19" sqref="M19"/>
    </sheetView>
  </sheetViews>
  <sheetFormatPr defaultColWidth="8.77734375" defaultRowHeight="14.4" x14ac:dyDescent="0.3"/>
  <cols>
    <col min="8" max="8" width="10" bestFit="1" customWidth="1"/>
  </cols>
  <sheetData>
    <row r="1" spans="1:8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 spans="1:8" x14ac:dyDescent="0.3">
      <c r="A2" s="5">
        <v>1</v>
      </c>
      <c r="B2" s="4">
        <v>3047</v>
      </c>
      <c r="C2" s="4">
        <v>0</v>
      </c>
      <c r="D2" s="6">
        <v>61</v>
      </c>
      <c r="E2" s="4">
        <v>19.09</v>
      </c>
      <c r="F2" s="4">
        <v>18.183299999999999</v>
      </c>
      <c r="G2" s="4">
        <v>0.90669999999999995</v>
      </c>
      <c r="H2" s="7">
        <v>4.609</v>
      </c>
    </row>
    <row r="3" spans="1:8" x14ac:dyDescent="0.3">
      <c r="A3" s="5">
        <v>1</v>
      </c>
      <c r="B3" s="4">
        <v>3064</v>
      </c>
      <c r="C3" s="4">
        <v>0</v>
      </c>
      <c r="D3" s="6">
        <v>61</v>
      </c>
      <c r="E3" s="4">
        <v>19.635000000000002</v>
      </c>
      <c r="F3" s="4">
        <v>18.707000000000001</v>
      </c>
      <c r="G3" s="4">
        <v>0.92835000000000001</v>
      </c>
      <c r="H3" s="7">
        <v>4.4820000000000002</v>
      </c>
    </row>
    <row r="4" spans="1:8" x14ac:dyDescent="0.3">
      <c r="A4" s="5">
        <v>1</v>
      </c>
      <c r="B4" s="4">
        <v>3048</v>
      </c>
      <c r="C4" s="4">
        <v>0</v>
      </c>
      <c r="D4" s="6">
        <v>61</v>
      </c>
      <c r="E4" s="4">
        <v>18.763300000000001</v>
      </c>
      <c r="F4" s="4">
        <v>17.850999999999999</v>
      </c>
      <c r="G4" s="4">
        <v>0.91269999999999996</v>
      </c>
      <c r="H4" s="7">
        <v>4.6900000000000004</v>
      </c>
    </row>
    <row r="5" spans="1:8" x14ac:dyDescent="0.3">
      <c r="A5" s="5">
        <v>1</v>
      </c>
      <c r="B5" s="4">
        <v>3054</v>
      </c>
      <c r="C5" s="4">
        <v>0</v>
      </c>
      <c r="D5" s="6">
        <v>61</v>
      </c>
      <c r="E5" s="4">
        <v>19.43</v>
      </c>
      <c r="F5" s="4">
        <v>18.547999999999998</v>
      </c>
      <c r="G5" s="4">
        <v>0.88170000000000004</v>
      </c>
      <c r="H5" s="7">
        <v>4.5289999999999999</v>
      </c>
    </row>
    <row r="6" spans="1:8" x14ac:dyDescent="0.3">
      <c r="A6" s="5">
        <v>1</v>
      </c>
      <c r="B6" s="4">
        <v>3060</v>
      </c>
      <c r="C6" s="4">
        <v>0</v>
      </c>
      <c r="D6" s="6">
        <v>61</v>
      </c>
      <c r="E6" s="4">
        <v>19.11</v>
      </c>
      <c r="F6" s="4">
        <v>18.207899999999999</v>
      </c>
      <c r="G6" s="4">
        <v>0.90210000000000001</v>
      </c>
      <c r="H6" s="7">
        <v>4.6040000000000001</v>
      </c>
    </row>
    <row r="7" spans="1:8" x14ac:dyDescent="0.3">
      <c r="A7" s="5">
        <v>1</v>
      </c>
      <c r="B7" s="4">
        <v>3052</v>
      </c>
      <c r="C7" s="4">
        <v>0</v>
      </c>
      <c r="D7" s="6">
        <v>61</v>
      </c>
      <c r="E7" s="4">
        <v>15.09</v>
      </c>
      <c r="F7" s="4">
        <v>14.461499999999999</v>
      </c>
      <c r="G7" s="4">
        <v>0.62849999999999995</v>
      </c>
      <c r="H7" s="7">
        <v>5.8319999999999999</v>
      </c>
    </row>
    <row r="8" spans="1:8" x14ac:dyDescent="0.3">
      <c r="A8" s="5">
        <v>1</v>
      </c>
      <c r="B8" s="4">
        <v>3059</v>
      </c>
      <c r="C8" s="4">
        <v>0</v>
      </c>
      <c r="D8" s="6">
        <v>61</v>
      </c>
      <c r="E8" s="4">
        <v>20.260000000000002</v>
      </c>
      <c r="F8" s="4">
        <v>19.259</v>
      </c>
      <c r="G8" s="4">
        <v>1</v>
      </c>
      <c r="H8" s="7">
        <v>4.34</v>
      </c>
    </row>
    <row r="9" spans="1:8" x14ac:dyDescent="0.3">
      <c r="A9" s="4">
        <v>2</v>
      </c>
      <c r="B9" s="4">
        <v>4042</v>
      </c>
      <c r="C9" s="4">
        <v>0</v>
      </c>
      <c r="D9" s="4">
        <v>58</v>
      </c>
      <c r="E9" s="4">
        <v>18.079999999999998</v>
      </c>
      <c r="F9" s="4">
        <v>17.1829</v>
      </c>
      <c r="G9" s="4">
        <v>0.89710000000000001</v>
      </c>
      <c r="H9" s="4">
        <v>4.9823459999999997</v>
      </c>
    </row>
    <row r="10" spans="1:8" x14ac:dyDescent="0.3">
      <c r="A10" s="4">
        <v>2</v>
      </c>
      <c r="B10" s="4">
        <v>4048</v>
      </c>
      <c r="C10" s="4">
        <v>0</v>
      </c>
      <c r="D10" s="4">
        <v>58</v>
      </c>
      <c r="E10" s="4">
        <v>17.835000000000001</v>
      </c>
      <c r="F10" s="4">
        <v>16.941199999999998</v>
      </c>
      <c r="G10" s="4">
        <v>0.89380000000000004</v>
      </c>
      <c r="H10" s="4">
        <v>5.1198839999999999</v>
      </c>
    </row>
    <row r="11" spans="1:8" x14ac:dyDescent="0.3">
      <c r="A11" s="4">
        <v>2</v>
      </c>
      <c r="B11" s="4">
        <v>4051</v>
      </c>
      <c r="C11" s="4">
        <v>0</v>
      </c>
      <c r="D11" s="4">
        <v>58</v>
      </c>
      <c r="E11" s="4">
        <v>19.877500000000001</v>
      </c>
      <c r="F11" s="4">
        <v>18.929829999999999</v>
      </c>
      <c r="G11" s="4">
        <v>1.0276000000000001</v>
      </c>
      <c r="H11" s="4">
        <v>4.7732599999999996</v>
      </c>
    </row>
    <row r="12" spans="1:8" x14ac:dyDescent="0.3">
      <c r="A12" s="10" t="s">
        <v>8</v>
      </c>
      <c r="B12" s="10"/>
      <c r="C12" s="10"/>
      <c r="D12" s="10"/>
      <c r="E12" s="10">
        <f>AVERAGE(E2:E11)</f>
        <v>18.717080000000003</v>
      </c>
      <c r="F12" s="10">
        <f t="shared" ref="F12:H12" si="0">AVERAGE(F2:F11)</f>
        <v>17.827163000000002</v>
      </c>
      <c r="G12" s="10">
        <f t="shared" si="0"/>
        <v>0.89785500000000007</v>
      </c>
      <c r="H12" s="10">
        <f t="shared" si="0"/>
        <v>4.7961489999999998</v>
      </c>
    </row>
    <row r="13" spans="1:8" x14ac:dyDescent="0.3">
      <c r="A13" s="10" t="s">
        <v>9</v>
      </c>
      <c r="B13" s="10"/>
      <c r="C13" s="10"/>
      <c r="D13" s="10"/>
      <c r="E13" s="10">
        <f>STDEV(E2:E11)</f>
        <v>1.4799867069973602</v>
      </c>
      <c r="F13" s="10">
        <f t="shared" ref="F13:H13" si="1">STDEV(F2:F11)</f>
        <v>1.3888366811916129</v>
      </c>
      <c r="G13" s="10">
        <f t="shared" si="1"/>
        <v>0.10611526869400038</v>
      </c>
      <c r="H13" s="10">
        <f t="shared" si="1"/>
        <v>0.43131949523938223</v>
      </c>
    </row>
    <row r="14" spans="1:8" x14ac:dyDescent="0.3">
      <c r="A14" s="10" t="s">
        <v>10</v>
      </c>
      <c r="B14" s="10"/>
      <c r="C14" s="10"/>
      <c r="D14" s="10"/>
      <c r="E14" s="10">
        <f>E13/SQRT(10)</f>
        <v>0.4680128900883917</v>
      </c>
      <c r="F14" s="10">
        <f t="shared" ref="F14:H14" si="2">F13/SQRT(10)</f>
        <v>0.43918872105546308</v>
      </c>
      <c r="G14" s="10">
        <f t="shared" si="2"/>
        <v>3.3556594359380236E-2</v>
      </c>
      <c r="H14" s="10">
        <f t="shared" si="2"/>
        <v>0.13639520041906</v>
      </c>
    </row>
    <row r="15" spans="1:8" x14ac:dyDescent="0.3">
      <c r="A15" s="5">
        <v>1</v>
      </c>
      <c r="B15" s="4">
        <v>3072</v>
      </c>
      <c r="C15" s="4">
        <v>0.01</v>
      </c>
      <c r="D15" s="6">
        <v>61</v>
      </c>
      <c r="E15" s="4">
        <v>19.03</v>
      </c>
      <c r="F15" s="4">
        <v>18.1675</v>
      </c>
      <c r="G15" s="4">
        <v>0.86250000000000004</v>
      </c>
      <c r="H15" s="7">
        <v>5</v>
      </c>
    </row>
    <row r="16" spans="1:8" x14ac:dyDescent="0.3">
      <c r="A16" s="5">
        <v>1</v>
      </c>
      <c r="B16" s="4">
        <v>3065</v>
      </c>
      <c r="C16" s="4">
        <v>0.01</v>
      </c>
      <c r="D16" s="6">
        <v>61</v>
      </c>
      <c r="E16" s="4">
        <v>20.355</v>
      </c>
      <c r="F16" s="4">
        <v>19.3293</v>
      </c>
      <c r="G16" s="4">
        <v>1.0257000000000001</v>
      </c>
      <c r="H16" s="7">
        <v>4.6769999999999996</v>
      </c>
    </row>
    <row r="17" spans="1:8" x14ac:dyDescent="0.3">
      <c r="A17" s="5">
        <v>1</v>
      </c>
      <c r="B17" s="4">
        <v>3066</v>
      </c>
      <c r="C17" s="4">
        <v>0.01</v>
      </c>
      <c r="D17" s="6">
        <v>61</v>
      </c>
      <c r="E17" s="4">
        <v>20.677</v>
      </c>
      <c r="F17" s="4">
        <v>19.707999999999998</v>
      </c>
      <c r="G17" s="4">
        <v>0.96840000000000004</v>
      </c>
      <c r="H17" s="7">
        <v>4.6050000000000004</v>
      </c>
    </row>
    <row r="18" spans="1:8" x14ac:dyDescent="0.3">
      <c r="A18" s="4">
        <v>2</v>
      </c>
      <c r="B18" s="4">
        <v>4052</v>
      </c>
      <c r="C18" s="4">
        <v>0.01</v>
      </c>
      <c r="D18" s="4">
        <v>58</v>
      </c>
      <c r="E18" s="4">
        <v>19.593299999999999</v>
      </c>
      <c r="F18" s="4">
        <v>18.564567</v>
      </c>
      <c r="G18" s="4">
        <v>1.0287667</v>
      </c>
      <c r="H18" s="4">
        <v>5.2546569999999999</v>
      </c>
    </row>
    <row r="19" spans="1:8" x14ac:dyDescent="0.3">
      <c r="A19" s="4">
        <v>2</v>
      </c>
      <c r="B19" s="4">
        <v>4057</v>
      </c>
      <c r="C19" s="4">
        <v>0.01</v>
      </c>
      <c r="D19" s="4">
        <v>58</v>
      </c>
      <c r="E19" s="4">
        <v>19.1633</v>
      </c>
      <c r="F19" s="4">
        <v>17.990400000000001</v>
      </c>
      <c r="G19" s="4">
        <v>0.996</v>
      </c>
      <c r="H19" s="4">
        <v>5.1318200000000003</v>
      </c>
    </row>
    <row r="20" spans="1:8" x14ac:dyDescent="0.3">
      <c r="A20" s="10" t="s">
        <v>8</v>
      </c>
      <c r="B20" s="10"/>
      <c r="C20" s="10"/>
      <c r="D20" s="10"/>
      <c r="E20" s="10">
        <f>AVERAGE(E15:E19)</f>
        <v>19.763719999999999</v>
      </c>
      <c r="F20" s="10">
        <f t="shared" ref="F20:H20" si="3">AVERAGE(F15:F19)</f>
        <v>18.751953400000001</v>
      </c>
      <c r="G20" s="10">
        <f t="shared" si="3"/>
        <v>0.97627334000000021</v>
      </c>
      <c r="H20" s="10">
        <f t="shared" si="3"/>
        <v>4.9336953999999995</v>
      </c>
    </row>
    <row r="21" spans="1:8" x14ac:dyDescent="0.3">
      <c r="A21" s="10" t="s">
        <v>9</v>
      </c>
      <c r="B21" s="10"/>
      <c r="C21" s="10"/>
      <c r="D21" s="10"/>
      <c r="E21" s="10">
        <f>STDEV(E15:E19)</f>
        <v>0.72656461997540156</v>
      </c>
      <c r="F21" s="10">
        <f t="shared" ref="F21:H21" si="4">STDEV(F15:F19)</f>
        <v>0.74229664195508704</v>
      </c>
      <c r="G21" s="10">
        <f t="shared" si="4"/>
        <v>6.8180002667776421E-2</v>
      </c>
      <c r="H21" s="10">
        <f t="shared" si="4"/>
        <v>0.28310740017844815</v>
      </c>
    </row>
    <row r="22" spans="1:8" x14ac:dyDescent="0.3">
      <c r="A22" s="10" t="s">
        <v>10</v>
      </c>
      <c r="B22" s="10"/>
      <c r="C22" s="10"/>
      <c r="D22" s="10"/>
      <c r="E22" s="10">
        <f>E21/SQRT(5)</f>
        <v>0.32492957606225986</v>
      </c>
      <c r="F22" s="10">
        <f t="shared" ref="F22:H22" si="5">F21/SQRT(5)</f>
        <v>0.33196515017627937</v>
      </c>
      <c r="G22" s="10">
        <f t="shared" si="5"/>
        <v>3.0491024134253017E-2</v>
      </c>
      <c r="H22" s="10">
        <f t="shared" si="5"/>
        <v>0.12660947834644923</v>
      </c>
    </row>
    <row r="23" spans="1:8" x14ac:dyDescent="0.3">
      <c r="A23" s="10" t="s">
        <v>11</v>
      </c>
      <c r="B23" s="10"/>
      <c r="C23" s="10"/>
      <c r="D23" s="10"/>
      <c r="E23" s="10">
        <f>TTEST(E2:E11,E15:E19,2,2)</f>
        <v>0.16406952048543993</v>
      </c>
      <c r="F23" s="10">
        <f t="shared" ref="F23:H23" si="6">TTEST(F2:F11,F15:F19,2,2)</f>
        <v>0.19195978998088586</v>
      </c>
      <c r="G23" s="10">
        <f t="shared" si="6"/>
        <v>0.15993650856851369</v>
      </c>
      <c r="H23" s="10">
        <f t="shared" si="6"/>
        <v>0.53262469801127832</v>
      </c>
    </row>
    <row r="24" spans="1:8" x14ac:dyDescent="0.3">
      <c r="A24" s="5">
        <v>1</v>
      </c>
      <c r="B24" s="4">
        <v>3101</v>
      </c>
      <c r="C24" s="4">
        <v>0.1</v>
      </c>
      <c r="D24" s="6">
        <v>61</v>
      </c>
      <c r="E24" s="4">
        <v>21.125</v>
      </c>
      <c r="F24" s="4">
        <v>20.132999999999999</v>
      </c>
      <c r="G24" s="4">
        <v>0.99185000000000001</v>
      </c>
      <c r="H24" s="7">
        <v>4.4809999999999999</v>
      </c>
    </row>
    <row r="25" spans="1:8" x14ac:dyDescent="0.3">
      <c r="A25" s="5">
        <v>1</v>
      </c>
      <c r="B25" s="4">
        <v>3088</v>
      </c>
      <c r="C25" s="4">
        <v>0.1</v>
      </c>
      <c r="D25" s="6">
        <v>61</v>
      </c>
      <c r="E25" s="4">
        <v>19.649999999999999</v>
      </c>
      <c r="F25" s="4">
        <v>18.748449999999998</v>
      </c>
      <c r="G25" s="4">
        <v>0.90154999999999996</v>
      </c>
      <c r="H25" s="7">
        <v>4.8179999999999996</v>
      </c>
    </row>
    <row r="26" spans="1:8" x14ac:dyDescent="0.3">
      <c r="A26" s="4">
        <v>2</v>
      </c>
      <c r="B26" s="4">
        <v>4067</v>
      </c>
      <c r="C26" s="4">
        <v>0.1</v>
      </c>
      <c r="D26" s="4">
        <v>58</v>
      </c>
      <c r="E26" s="4">
        <v>19.504999999999999</v>
      </c>
      <c r="F26" s="4">
        <v>18.69735</v>
      </c>
      <c r="G26" s="4">
        <v>0.80764999999999998</v>
      </c>
      <c r="H26" s="4">
        <v>4.1456980000000003</v>
      </c>
    </row>
    <row r="27" spans="1:8" x14ac:dyDescent="0.3">
      <c r="A27" s="10" t="s">
        <v>8</v>
      </c>
      <c r="B27" s="10"/>
      <c r="C27" s="10"/>
      <c r="D27" s="10"/>
      <c r="E27" s="10">
        <f>AVERAGE(E24:E26)</f>
        <v>20.093333333333334</v>
      </c>
      <c r="F27" s="10">
        <f t="shared" ref="F27:H27" si="7">AVERAGE(F24:F26)</f>
        <v>19.192933333333333</v>
      </c>
      <c r="G27" s="10">
        <f t="shared" si="7"/>
        <v>0.90034999999999998</v>
      </c>
      <c r="H27" s="10">
        <f t="shared" si="7"/>
        <v>4.4815659999999999</v>
      </c>
    </row>
    <row r="28" spans="1:8" x14ac:dyDescent="0.3">
      <c r="A28" s="10" t="s">
        <v>9</v>
      </c>
      <c r="B28" s="10"/>
      <c r="C28" s="10"/>
      <c r="D28" s="10"/>
      <c r="E28" s="10">
        <f>STDEV(E24:E26)</f>
        <v>0.89638626346756034</v>
      </c>
      <c r="F28" s="10">
        <f t="shared" ref="F28:H28" si="8">STDEV(F24:F26)</f>
        <v>0.81452244034976296</v>
      </c>
      <c r="G28" s="10">
        <f t="shared" si="8"/>
        <v>9.2105863005565516E-2</v>
      </c>
      <c r="H28" s="10">
        <f t="shared" si="8"/>
        <v>0.33615135737938018</v>
      </c>
    </row>
    <row r="29" spans="1:8" x14ac:dyDescent="0.3">
      <c r="A29" s="10" t="s">
        <v>10</v>
      </c>
      <c r="B29" s="10"/>
      <c r="C29" s="10"/>
      <c r="D29" s="10"/>
      <c r="E29" s="10">
        <f>E28/SQRT(3)</f>
        <v>0.51752885051087882</v>
      </c>
      <c r="F29" s="10">
        <f t="shared" ref="F29:H29" si="9">F28/SQRT(3)</f>
        <v>0.47026475019692654</v>
      </c>
      <c r="G29" s="10">
        <f t="shared" si="9"/>
        <v>5.3177344800206049E-2</v>
      </c>
      <c r="H29" s="10">
        <f t="shared" si="9"/>
        <v>0.19407707667144325</v>
      </c>
    </row>
    <row r="30" spans="1:8" x14ac:dyDescent="0.3">
      <c r="A30" s="10" t="s">
        <v>11</v>
      </c>
      <c r="B30" s="10"/>
      <c r="C30" s="10"/>
      <c r="D30" s="10"/>
      <c r="E30" s="10">
        <f>TTEST(E2:E11,E24:E26,2,2)</f>
        <v>0.16132069503647231</v>
      </c>
      <c r="F30" s="10">
        <f t="shared" ref="F30:H30" si="10">TTEST(F2:F11,F24:F26,2,2)</f>
        <v>0.13973009416064991</v>
      </c>
      <c r="G30" s="10">
        <f t="shared" si="10"/>
        <v>0.97150156787919473</v>
      </c>
      <c r="H30" s="10">
        <f t="shared" si="10"/>
        <v>0.27462726036760804</v>
      </c>
    </row>
    <row r="31" spans="1:8" x14ac:dyDescent="0.3">
      <c r="A31" s="5">
        <v>1</v>
      </c>
      <c r="B31" s="4">
        <v>3109</v>
      </c>
      <c r="C31" s="4">
        <v>0.3</v>
      </c>
      <c r="D31" s="6">
        <v>61</v>
      </c>
      <c r="E31" s="4">
        <v>21.414999999999999</v>
      </c>
      <c r="F31" s="4">
        <v>20.259</v>
      </c>
      <c r="G31" s="8">
        <v>1.1559999999999999</v>
      </c>
      <c r="H31" s="7">
        <v>4.8639999999999999</v>
      </c>
    </row>
    <row r="32" spans="1:8" x14ac:dyDescent="0.3">
      <c r="A32" s="5">
        <v>1</v>
      </c>
      <c r="B32" s="4">
        <v>3111</v>
      </c>
      <c r="C32" s="4">
        <v>0.3</v>
      </c>
      <c r="D32" s="6">
        <v>61</v>
      </c>
      <c r="E32" s="8">
        <v>21.56</v>
      </c>
      <c r="F32" s="8">
        <v>20.449000000000002</v>
      </c>
      <c r="G32" s="4">
        <v>1.111</v>
      </c>
      <c r="H32" s="7">
        <v>4.83</v>
      </c>
    </row>
    <row r="33" spans="1:8" x14ac:dyDescent="0.3">
      <c r="A33" s="5">
        <v>1</v>
      </c>
      <c r="B33" s="4">
        <v>3118</v>
      </c>
      <c r="C33" s="4">
        <v>0.3</v>
      </c>
      <c r="D33" s="6">
        <v>61</v>
      </c>
      <c r="E33" s="4">
        <v>20.46</v>
      </c>
      <c r="F33" s="4">
        <v>19.498000000000001</v>
      </c>
      <c r="G33" s="4">
        <v>0.96199999999999997</v>
      </c>
      <c r="H33" s="7">
        <v>5.0919999999999996</v>
      </c>
    </row>
    <row r="34" spans="1:8" x14ac:dyDescent="0.3">
      <c r="A34" s="5">
        <v>1</v>
      </c>
      <c r="B34" s="4">
        <v>3119</v>
      </c>
      <c r="C34" s="4">
        <v>0.3</v>
      </c>
      <c r="D34" s="6">
        <v>61</v>
      </c>
      <c r="E34" s="4">
        <v>20.067</v>
      </c>
      <c r="F34" s="4">
        <v>19.061</v>
      </c>
      <c r="G34" s="4">
        <v>1.006</v>
      </c>
      <c r="H34" s="7">
        <v>5.0129999999999999</v>
      </c>
    </row>
    <row r="35" spans="1:8" x14ac:dyDescent="0.3">
      <c r="A35" s="5">
        <v>1</v>
      </c>
      <c r="B35" s="4">
        <v>3120</v>
      </c>
      <c r="C35" s="4">
        <v>0.3</v>
      </c>
      <c r="D35" s="6">
        <v>61</v>
      </c>
      <c r="E35" s="4">
        <v>20.094999999999999</v>
      </c>
      <c r="F35" s="4">
        <v>19.12</v>
      </c>
      <c r="G35" s="4">
        <v>0.97399999999999998</v>
      </c>
      <c r="H35" s="7">
        <v>5.1840000000000002</v>
      </c>
    </row>
    <row r="36" spans="1:8" x14ac:dyDescent="0.3">
      <c r="A36" s="4">
        <v>2</v>
      </c>
      <c r="B36" s="4">
        <v>4078</v>
      </c>
      <c r="C36" s="4">
        <v>0.3</v>
      </c>
      <c r="D36" s="4">
        <v>58</v>
      </c>
      <c r="E36" s="4">
        <v>19.010000000000002</v>
      </c>
      <c r="F36" s="4">
        <v>18.240400000000001</v>
      </c>
      <c r="G36" s="4">
        <v>0.76959999999999995</v>
      </c>
      <c r="H36" s="4">
        <v>4.0483960000000003</v>
      </c>
    </row>
    <row r="37" spans="1:8" x14ac:dyDescent="0.3">
      <c r="A37" s="4">
        <v>2</v>
      </c>
      <c r="B37" s="4">
        <v>4082</v>
      </c>
      <c r="C37" s="4">
        <v>0.3</v>
      </c>
      <c r="D37" s="4">
        <v>58</v>
      </c>
      <c r="E37" s="4">
        <v>17.892499999999998</v>
      </c>
      <c r="F37" s="4">
        <v>17.053100000000001</v>
      </c>
      <c r="G37" s="4">
        <v>0.83940000000000003</v>
      </c>
      <c r="H37" s="4">
        <v>4.721673</v>
      </c>
    </row>
    <row r="38" spans="1:8" x14ac:dyDescent="0.3">
      <c r="A38" s="4">
        <v>2</v>
      </c>
      <c r="B38" s="4">
        <v>4083</v>
      </c>
      <c r="C38" s="4">
        <v>0.3</v>
      </c>
      <c r="D38" s="4">
        <v>58</v>
      </c>
      <c r="E38" s="4">
        <v>20.71</v>
      </c>
      <c r="F38" s="4">
        <v>19.7026</v>
      </c>
      <c r="G38" s="4">
        <v>1.0074000000000001</v>
      </c>
      <c r="H38" s="4">
        <v>4.8695665999999997</v>
      </c>
    </row>
    <row r="39" spans="1:8" x14ac:dyDescent="0.3">
      <c r="A39" s="4">
        <v>2</v>
      </c>
      <c r="B39" s="4">
        <v>4085</v>
      </c>
      <c r="C39" s="4">
        <v>0.3</v>
      </c>
      <c r="D39" s="4">
        <v>58</v>
      </c>
      <c r="E39" s="4">
        <v>19.993300000000001</v>
      </c>
      <c r="F39" s="4">
        <v>19.295200000000001</v>
      </c>
      <c r="G39" s="4">
        <v>0.698133</v>
      </c>
      <c r="H39" s="4">
        <v>3.4930775999999999</v>
      </c>
    </row>
    <row r="40" spans="1:8" x14ac:dyDescent="0.3">
      <c r="A40" s="10" t="s">
        <v>8</v>
      </c>
      <c r="B40" s="10"/>
      <c r="C40" s="10"/>
      <c r="D40" s="10"/>
      <c r="E40" s="10">
        <f>AVERAGE(E31:E39)</f>
        <v>20.133644444444446</v>
      </c>
      <c r="F40" s="10">
        <f t="shared" ref="F40:H40" si="11">AVERAGE(F31:F39)</f>
        <v>19.186477777777775</v>
      </c>
      <c r="G40" s="10">
        <f t="shared" si="11"/>
        <v>0.94705922222222227</v>
      </c>
      <c r="H40" s="10">
        <f t="shared" si="11"/>
        <v>4.6795236888888887</v>
      </c>
    </row>
    <row r="41" spans="1:8" x14ac:dyDescent="0.3">
      <c r="A41" s="10" t="s">
        <v>9</v>
      </c>
      <c r="B41" s="10"/>
      <c r="C41" s="10"/>
      <c r="D41" s="10"/>
      <c r="E41" s="10">
        <f>STDEV(E31:E39)</f>
        <v>1.1415993497185331</v>
      </c>
      <c r="F41" s="10">
        <f t="shared" ref="F41:H41" si="12">STDEV(F31:F39)</f>
        <v>1.0359803880597569</v>
      </c>
      <c r="G41" s="10">
        <f t="shared" si="12"/>
        <v>0.1515104914368782</v>
      </c>
      <c r="H41" s="10">
        <f t="shared" si="12"/>
        <v>0.55185861972879691</v>
      </c>
    </row>
    <row r="42" spans="1:8" x14ac:dyDescent="0.3">
      <c r="A42" s="10" t="s">
        <v>10</v>
      </c>
      <c r="B42" s="10"/>
      <c r="C42" s="10"/>
      <c r="D42" s="10"/>
      <c r="E42" s="10">
        <f>E41/SQRT(9)</f>
        <v>0.38053311657284433</v>
      </c>
      <c r="F42" s="10">
        <f t="shared" ref="F42:H42" si="13">F41/SQRT(9)</f>
        <v>0.34532679601991895</v>
      </c>
      <c r="G42" s="10">
        <f t="shared" si="13"/>
        <v>5.0503497145626068E-2</v>
      </c>
      <c r="H42" s="10">
        <f t="shared" si="13"/>
        <v>0.1839528732429323</v>
      </c>
    </row>
    <row r="43" spans="1:8" x14ac:dyDescent="0.3">
      <c r="A43" s="10" t="s">
        <v>11</v>
      </c>
      <c r="B43" s="10"/>
      <c r="C43" s="10"/>
      <c r="D43" s="10"/>
      <c r="E43" s="10">
        <f>TTEST(E2:E11,E31:E39,2,2)</f>
        <v>3.3340244910905384E-2</v>
      </c>
      <c r="F43" s="10">
        <f t="shared" ref="F43:H43" si="14">TTEST(F2:F11,F31:F39,2,2)</f>
        <v>2.8428297833944863E-2</v>
      </c>
      <c r="G43" s="10">
        <f t="shared" si="14"/>
        <v>0.4196387964867222</v>
      </c>
      <c r="H43" s="10">
        <f t="shared" si="14"/>
        <v>0.61237588738946713</v>
      </c>
    </row>
    <row r="44" spans="1:8" x14ac:dyDescent="0.3">
      <c r="A44" s="5">
        <v>1</v>
      </c>
      <c r="B44" s="4">
        <v>3124</v>
      </c>
      <c r="C44" s="4">
        <v>1</v>
      </c>
      <c r="D44" s="6">
        <v>61</v>
      </c>
      <c r="E44" s="4">
        <v>20.39</v>
      </c>
      <c r="F44" s="4">
        <v>19.402000000000001</v>
      </c>
      <c r="G44" s="4">
        <v>0.98770000000000002</v>
      </c>
      <c r="H44" s="7">
        <v>4.6040000000000001</v>
      </c>
    </row>
    <row r="45" spans="1:8" x14ac:dyDescent="0.3">
      <c r="A45" s="5">
        <v>1</v>
      </c>
      <c r="B45" s="4">
        <v>3126</v>
      </c>
      <c r="C45" s="4">
        <v>1</v>
      </c>
      <c r="D45" s="6">
        <v>61</v>
      </c>
      <c r="E45" s="4">
        <v>20.38</v>
      </c>
      <c r="F45" s="4">
        <v>19.469000000000001</v>
      </c>
      <c r="G45" s="4">
        <v>0.91</v>
      </c>
      <c r="H45" s="7">
        <v>4.6059999999999999</v>
      </c>
    </row>
    <row r="46" spans="1:8" x14ac:dyDescent="0.3">
      <c r="A46" s="9">
        <v>1</v>
      </c>
      <c r="B46" s="4">
        <v>3128</v>
      </c>
      <c r="C46" s="4">
        <v>1</v>
      </c>
      <c r="D46" s="6">
        <v>61</v>
      </c>
      <c r="E46" s="4">
        <v>22.63</v>
      </c>
      <c r="F46" s="4">
        <v>21.692799999999998</v>
      </c>
      <c r="G46" s="4">
        <v>0.93720000000000003</v>
      </c>
      <c r="H46" s="7">
        <v>4.1479999999999997</v>
      </c>
    </row>
    <row r="47" spans="1:8" x14ac:dyDescent="0.3">
      <c r="A47" s="4">
        <v>1</v>
      </c>
      <c r="B47" s="4">
        <v>3130</v>
      </c>
      <c r="C47" s="4">
        <v>1</v>
      </c>
      <c r="D47" s="6">
        <v>61</v>
      </c>
      <c r="E47" s="4">
        <v>19.175000000000001</v>
      </c>
      <c r="F47" s="4">
        <v>18.245000000000001</v>
      </c>
      <c r="G47" s="4">
        <v>0.93</v>
      </c>
      <c r="H47" s="7">
        <v>4.8959999999999999</v>
      </c>
    </row>
    <row r="48" spans="1:8" x14ac:dyDescent="0.3">
      <c r="A48" s="5">
        <v>1</v>
      </c>
      <c r="B48" s="4">
        <v>3135</v>
      </c>
      <c r="C48" s="4">
        <v>1</v>
      </c>
      <c r="D48" s="6">
        <v>61</v>
      </c>
      <c r="E48" s="4">
        <v>19.440000000000001</v>
      </c>
      <c r="F48" s="4">
        <v>18.510999999999999</v>
      </c>
      <c r="G48" s="4">
        <v>0.92889999999999995</v>
      </c>
      <c r="H48" s="7">
        <v>4.8289999999999997</v>
      </c>
    </row>
    <row r="49" spans="1:8" x14ac:dyDescent="0.3">
      <c r="A49" s="4">
        <v>2</v>
      </c>
      <c r="B49" s="4">
        <v>4096</v>
      </c>
      <c r="C49" s="4">
        <v>1</v>
      </c>
      <c r="D49" s="4">
        <v>58</v>
      </c>
      <c r="E49" s="4">
        <v>19.420000000000002</v>
      </c>
      <c r="F49" s="4">
        <v>18.752549999999999</v>
      </c>
      <c r="G49" s="4">
        <v>0.66744999999999999</v>
      </c>
      <c r="H49" s="4">
        <v>3.4385289999999999</v>
      </c>
    </row>
    <row r="50" spans="1:8" x14ac:dyDescent="0.3">
      <c r="A50" s="4">
        <v>2</v>
      </c>
      <c r="B50" s="4">
        <v>4098</v>
      </c>
      <c r="C50" s="4">
        <v>1</v>
      </c>
      <c r="D50" s="4">
        <v>58</v>
      </c>
      <c r="E50" s="4">
        <v>18.065000000000001</v>
      </c>
      <c r="F50" s="4">
        <v>17.214749999999999</v>
      </c>
      <c r="G50" s="4">
        <v>0.85024999999999995</v>
      </c>
      <c r="H50" s="4">
        <v>4.7142080000000002</v>
      </c>
    </row>
    <row r="51" spans="1:8" x14ac:dyDescent="0.3">
      <c r="A51" s="4">
        <v>2</v>
      </c>
      <c r="B51" s="4">
        <v>4099</v>
      </c>
      <c r="C51" s="4">
        <v>1</v>
      </c>
      <c r="D51" s="4">
        <v>58</v>
      </c>
      <c r="E51" s="4">
        <v>19.684999999999999</v>
      </c>
      <c r="F51" s="4">
        <v>18.7441</v>
      </c>
      <c r="G51" s="4">
        <v>0.94089999999999996</v>
      </c>
      <c r="H51" s="4">
        <v>4.7800060000000002</v>
      </c>
    </row>
    <row r="52" spans="1:8" x14ac:dyDescent="0.3">
      <c r="A52" s="10" t="s">
        <v>8</v>
      </c>
      <c r="B52" s="10"/>
      <c r="C52" s="10"/>
      <c r="D52" s="10"/>
      <c r="E52" s="10">
        <f>AVERAGE(E44:E51)</f>
        <v>19.898125</v>
      </c>
      <c r="F52" s="10">
        <f t="shared" ref="F52:H52" si="15">AVERAGE(F44:F51)</f>
        <v>19.003900000000002</v>
      </c>
      <c r="G52" s="10">
        <f t="shared" si="15"/>
        <v>0.89405000000000001</v>
      </c>
      <c r="H52" s="10">
        <f t="shared" si="15"/>
        <v>4.5019678750000001</v>
      </c>
    </row>
    <row r="53" spans="1:8" x14ac:dyDescent="0.3">
      <c r="A53" s="10" t="s">
        <v>9</v>
      </c>
      <c r="B53" s="10"/>
      <c r="C53" s="10"/>
      <c r="D53" s="10"/>
      <c r="E53" s="10">
        <f>STDEV(E44:E51)</f>
        <v>1.3258122510370758</v>
      </c>
      <c r="F53" s="10">
        <f t="shared" ref="F53:H53" si="16">STDEV(F44:F51)</f>
        <v>1.2959053666397535</v>
      </c>
      <c r="G53" s="10">
        <f t="shared" si="16"/>
        <v>9.9178407068128679E-2</v>
      </c>
      <c r="H53" s="10">
        <f t="shared" si="16"/>
        <v>0.48726512743282641</v>
      </c>
    </row>
    <row r="54" spans="1:8" x14ac:dyDescent="0.3">
      <c r="A54" s="10" t="s">
        <v>10</v>
      </c>
      <c r="B54" s="10"/>
      <c r="C54" s="10"/>
      <c r="D54" s="10"/>
      <c r="E54" s="10">
        <f>E53/SQRT(8)</f>
        <v>0.46874541664425873</v>
      </c>
      <c r="F54" s="10">
        <f t="shared" ref="F54:H54" si="17">F53/SQRT(8)</f>
        <v>0.45817173626350438</v>
      </c>
      <c r="G54" s="10">
        <f t="shared" si="17"/>
        <v>3.5064862092576803E-2</v>
      </c>
      <c r="H54" s="10">
        <f t="shared" si="17"/>
        <v>0.17227423792173938</v>
      </c>
    </row>
    <row r="55" spans="1:8" x14ac:dyDescent="0.3">
      <c r="A55" s="10" t="s">
        <v>11</v>
      </c>
      <c r="B55" s="10"/>
      <c r="C55" s="10"/>
      <c r="D55" s="10"/>
      <c r="E55" s="10">
        <f>TTEST(E2:E11,E44:E51,2,2)</f>
        <v>9.7489503416518436E-2</v>
      </c>
      <c r="F55" s="10">
        <f t="shared" ref="F55:H55" si="18">TTEST(F2:F11,F44:F51,2,2)</f>
        <v>8.4545014244080161E-2</v>
      </c>
      <c r="G55" s="10">
        <f t="shared" si="18"/>
        <v>0.93897059801635729</v>
      </c>
      <c r="H55" s="10">
        <f t="shared" si="18"/>
        <v>0.19325833557776975</v>
      </c>
    </row>
  </sheetData>
  <pageMargins left="0.7" right="0.7" top="0.75" bottom="0.75" header="0.3" footer="0.3"/>
  <pageSetup scale="83"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I62"/>
  <sheetViews>
    <sheetView topLeftCell="A34" zoomScaleNormal="100" workbookViewId="0">
      <selection sqref="A1:XFD1048576"/>
    </sheetView>
  </sheetViews>
  <sheetFormatPr defaultColWidth="8.77734375" defaultRowHeight="14.4" x14ac:dyDescent="0.3"/>
  <cols>
    <col min="5" max="5" width="8" bestFit="1" customWidth="1"/>
    <col min="7" max="7" width="10" bestFit="1" customWidth="1"/>
  </cols>
  <sheetData>
    <row r="1" spans="1:8" x14ac:dyDescent="0.3">
      <c r="A1" s="1" t="s">
        <v>12</v>
      </c>
      <c r="B1" s="2" t="s">
        <v>3</v>
      </c>
      <c r="C1" s="2" t="s">
        <v>1</v>
      </c>
      <c r="D1" s="2" t="s">
        <v>2</v>
      </c>
      <c r="E1" s="2" t="s">
        <v>4</v>
      </c>
      <c r="F1" s="2" t="s">
        <v>5</v>
      </c>
      <c r="G1" s="2" t="s">
        <v>6</v>
      </c>
      <c r="H1" s="3" t="s">
        <v>7</v>
      </c>
    </row>
    <row r="2" spans="1:8" x14ac:dyDescent="0.3">
      <c r="A2" s="4">
        <v>1</v>
      </c>
      <c r="B2" s="4">
        <v>21</v>
      </c>
      <c r="C2" s="4">
        <v>3047</v>
      </c>
      <c r="D2" s="4">
        <v>0</v>
      </c>
      <c r="E2" s="4">
        <v>9.1999999999999993</v>
      </c>
      <c r="F2" s="4">
        <f>E2-G2</f>
        <v>8.7774999999999999</v>
      </c>
      <c r="G2" s="4">
        <v>0.42249999999999999</v>
      </c>
      <c r="H2" s="4">
        <f t="shared" ref="H2:H36" si="0">G2/E2</f>
        <v>4.5923913043478266E-2</v>
      </c>
    </row>
    <row r="3" spans="1:8" x14ac:dyDescent="0.3">
      <c r="A3" s="4">
        <v>1</v>
      </c>
      <c r="B3" s="4">
        <v>21</v>
      </c>
      <c r="C3" s="4">
        <v>3048</v>
      </c>
      <c r="D3" s="4">
        <v>0</v>
      </c>
      <c r="E3" s="4">
        <v>8</v>
      </c>
      <c r="F3" s="4">
        <f>E3-G3</f>
        <v>7.6685999999999996</v>
      </c>
      <c r="G3" s="4">
        <v>0.33139999999999997</v>
      </c>
      <c r="H3" s="4">
        <f t="shared" si="0"/>
        <v>4.1424999999999997E-2</v>
      </c>
    </row>
    <row r="4" spans="1:8" x14ac:dyDescent="0.3">
      <c r="A4" s="4">
        <v>1</v>
      </c>
      <c r="B4" s="4">
        <v>21</v>
      </c>
      <c r="C4" s="4">
        <v>3059</v>
      </c>
      <c r="D4" s="4">
        <v>0</v>
      </c>
      <c r="E4" s="4">
        <v>6.6</v>
      </c>
      <c r="F4" s="4">
        <v>6.3598999999999997</v>
      </c>
      <c r="G4" s="4">
        <v>0.24010000000000001</v>
      </c>
      <c r="H4" s="4">
        <f t="shared" si="0"/>
        <v>3.6378787878787879E-2</v>
      </c>
    </row>
    <row r="5" spans="1:8" x14ac:dyDescent="0.3">
      <c r="A5" s="4">
        <v>1</v>
      </c>
      <c r="B5" s="4">
        <v>21</v>
      </c>
      <c r="C5" s="4">
        <v>3066</v>
      </c>
      <c r="D5" s="4">
        <v>0.01</v>
      </c>
      <c r="E5" s="4">
        <v>8.6999999999999993</v>
      </c>
      <c r="F5" s="4">
        <v>8.3080999999999996</v>
      </c>
      <c r="G5" s="4">
        <v>0.39190000000000003</v>
      </c>
      <c r="H5" s="4">
        <f t="shared" si="0"/>
        <v>4.5045977011494258E-2</v>
      </c>
    </row>
    <row r="6" spans="1:8" x14ac:dyDescent="0.3">
      <c r="A6" s="4">
        <v>1</v>
      </c>
      <c r="B6" s="4">
        <v>21</v>
      </c>
      <c r="C6" s="5">
        <v>3088</v>
      </c>
      <c r="D6" s="4">
        <v>0.01</v>
      </c>
      <c r="E6" s="4">
        <v>8.4</v>
      </c>
      <c r="F6" s="4">
        <v>8.4</v>
      </c>
      <c r="G6" s="4">
        <v>0.34520000000000001</v>
      </c>
      <c r="H6" s="4">
        <f t="shared" si="0"/>
        <v>4.1095238095238094E-2</v>
      </c>
    </row>
    <row r="7" spans="1:8" x14ac:dyDescent="0.3">
      <c r="A7" s="4">
        <v>1</v>
      </c>
      <c r="B7" s="4">
        <v>21</v>
      </c>
      <c r="C7" s="4">
        <v>3097</v>
      </c>
      <c r="D7" s="4">
        <v>0.1</v>
      </c>
      <c r="E7" s="4">
        <v>8.6</v>
      </c>
      <c r="F7" s="4">
        <v>8.1928999999999998</v>
      </c>
      <c r="G7" s="4">
        <v>0.40710000000000002</v>
      </c>
      <c r="H7" s="4">
        <f t="shared" si="0"/>
        <v>4.7337209302325586E-2</v>
      </c>
    </row>
    <row r="8" spans="1:8" x14ac:dyDescent="0.3">
      <c r="A8" s="4">
        <v>1</v>
      </c>
      <c r="B8" s="4">
        <v>21</v>
      </c>
      <c r="C8" s="4">
        <v>3101</v>
      </c>
      <c r="D8" s="4">
        <v>0.1</v>
      </c>
      <c r="E8" s="4">
        <v>10.5</v>
      </c>
      <c r="F8" s="4">
        <v>9.9883000000000006</v>
      </c>
      <c r="G8" s="4">
        <v>0.51170000000000004</v>
      </c>
      <c r="H8" s="4">
        <f t="shared" si="0"/>
        <v>4.8733333333333337E-2</v>
      </c>
    </row>
    <row r="9" spans="1:8" x14ac:dyDescent="0.3">
      <c r="A9" s="4">
        <v>1</v>
      </c>
      <c r="B9" s="4">
        <v>21</v>
      </c>
      <c r="C9" s="4">
        <v>3109</v>
      </c>
      <c r="D9" s="4">
        <v>0.3</v>
      </c>
      <c r="E9" s="4">
        <v>8.1</v>
      </c>
      <c r="F9" s="4">
        <v>7.7762000000000002</v>
      </c>
      <c r="G9" s="4">
        <v>0.32379999999999998</v>
      </c>
      <c r="H9" s="4">
        <f t="shared" si="0"/>
        <v>3.9975308641975307E-2</v>
      </c>
    </row>
    <row r="10" spans="1:8" x14ac:dyDescent="0.3">
      <c r="A10" s="4">
        <v>1</v>
      </c>
      <c r="B10" s="4">
        <v>21</v>
      </c>
      <c r="C10" s="4">
        <v>3118</v>
      </c>
      <c r="D10" s="4">
        <v>0.3</v>
      </c>
      <c r="E10" s="4">
        <v>8</v>
      </c>
      <c r="F10" s="4">
        <v>7.6329000000000002</v>
      </c>
      <c r="G10" s="4">
        <v>0.36709999999999998</v>
      </c>
      <c r="H10" s="4">
        <f t="shared" si="0"/>
        <v>4.5887499999999998E-2</v>
      </c>
    </row>
    <row r="11" spans="1:8" x14ac:dyDescent="0.3">
      <c r="A11" s="4">
        <v>1</v>
      </c>
      <c r="B11" s="4">
        <v>21</v>
      </c>
      <c r="C11" s="4">
        <v>3119</v>
      </c>
      <c r="D11" s="4">
        <v>0.3</v>
      </c>
      <c r="E11" s="4">
        <v>8.3000000000000007</v>
      </c>
      <c r="F11" s="4">
        <v>7.9333999999999998</v>
      </c>
      <c r="G11" s="4">
        <v>0.36659999999999998</v>
      </c>
      <c r="H11" s="4">
        <f t="shared" si="0"/>
        <v>4.4168674698795173E-2</v>
      </c>
    </row>
    <row r="12" spans="1:8" x14ac:dyDescent="0.3">
      <c r="A12" s="5">
        <v>1</v>
      </c>
      <c r="B12" s="5">
        <v>21</v>
      </c>
      <c r="C12" s="5">
        <v>3124</v>
      </c>
      <c r="D12" s="5">
        <v>1</v>
      </c>
      <c r="E12" s="4">
        <v>7.8</v>
      </c>
      <c r="F12" s="4">
        <v>7.4130000000000003</v>
      </c>
      <c r="G12" s="4">
        <v>0.38700000000000001</v>
      </c>
      <c r="H12" s="4">
        <f t="shared" si="0"/>
        <v>4.9615384615384617E-2</v>
      </c>
    </row>
    <row r="13" spans="1:8" x14ac:dyDescent="0.3">
      <c r="A13" s="5">
        <v>1</v>
      </c>
      <c r="B13" s="5">
        <v>21</v>
      </c>
      <c r="C13" s="5">
        <v>3126</v>
      </c>
      <c r="D13" s="5">
        <v>1</v>
      </c>
      <c r="E13" s="4">
        <v>8.6</v>
      </c>
      <c r="F13" s="4">
        <v>8.1890000000000001</v>
      </c>
      <c r="G13" s="4">
        <v>0.41099999999999998</v>
      </c>
      <c r="H13" s="4">
        <f t="shared" si="0"/>
        <v>4.7790697674418604E-2</v>
      </c>
    </row>
    <row r="14" spans="1:8" x14ac:dyDescent="0.3">
      <c r="A14" s="5">
        <v>1</v>
      </c>
      <c r="B14" s="5">
        <v>21</v>
      </c>
      <c r="C14" s="5">
        <v>3130</v>
      </c>
      <c r="D14" s="5">
        <v>1</v>
      </c>
      <c r="E14" s="4">
        <v>7.7</v>
      </c>
      <c r="F14" s="4">
        <v>7.3019999999999996</v>
      </c>
      <c r="G14" s="4">
        <v>0.39800000000000002</v>
      </c>
      <c r="H14" s="4">
        <f t="shared" si="0"/>
        <v>5.1688311688311693E-2</v>
      </c>
    </row>
    <row r="15" spans="1:8" x14ac:dyDescent="0.3">
      <c r="A15" s="5">
        <v>1</v>
      </c>
      <c r="B15" s="6">
        <v>61</v>
      </c>
      <c r="C15" s="4">
        <v>3047</v>
      </c>
      <c r="D15" s="4">
        <v>0</v>
      </c>
      <c r="E15" s="4">
        <v>19.09</v>
      </c>
      <c r="F15" s="4">
        <v>18.183299999999999</v>
      </c>
      <c r="G15" s="4">
        <v>0.90669999999999995</v>
      </c>
      <c r="H15" s="4">
        <f t="shared" si="0"/>
        <v>4.7496071241487685E-2</v>
      </c>
    </row>
    <row r="16" spans="1:8" x14ac:dyDescent="0.3">
      <c r="A16" s="5">
        <v>1</v>
      </c>
      <c r="B16" s="6">
        <v>61</v>
      </c>
      <c r="C16" s="4">
        <v>3064</v>
      </c>
      <c r="D16" s="4">
        <v>0</v>
      </c>
      <c r="E16" s="4">
        <v>19.635000000000002</v>
      </c>
      <c r="F16" s="4">
        <v>18.707000000000001</v>
      </c>
      <c r="G16" s="4">
        <v>0.92835000000000001</v>
      </c>
      <c r="H16" s="4">
        <f t="shared" si="0"/>
        <v>4.7280366692131398E-2</v>
      </c>
    </row>
    <row r="17" spans="1:9" x14ac:dyDescent="0.3">
      <c r="A17" s="5">
        <v>1</v>
      </c>
      <c r="B17" s="6">
        <v>61</v>
      </c>
      <c r="C17" s="4">
        <v>3048</v>
      </c>
      <c r="D17" s="4">
        <v>0</v>
      </c>
      <c r="E17" s="4">
        <v>18.763300000000001</v>
      </c>
      <c r="F17" s="4">
        <v>17.850999999999999</v>
      </c>
      <c r="G17" s="4">
        <v>0.91269999999999996</v>
      </c>
      <c r="H17" s="4">
        <f t="shared" si="0"/>
        <v>4.864282935304557E-2</v>
      </c>
    </row>
    <row r="18" spans="1:9" x14ac:dyDescent="0.3">
      <c r="A18" s="5">
        <v>1</v>
      </c>
      <c r="B18" s="6">
        <v>61</v>
      </c>
      <c r="C18" s="4">
        <v>3054</v>
      </c>
      <c r="D18" s="4">
        <v>0</v>
      </c>
      <c r="E18" s="4">
        <v>19.43</v>
      </c>
      <c r="F18" s="4">
        <v>18.547999999999998</v>
      </c>
      <c r="G18" s="4">
        <v>0.88170000000000004</v>
      </c>
      <c r="H18" s="4">
        <f t="shared" si="0"/>
        <v>4.5378281008749362E-2</v>
      </c>
    </row>
    <row r="19" spans="1:9" x14ac:dyDescent="0.3">
      <c r="A19" s="5">
        <v>1</v>
      </c>
      <c r="B19" s="6">
        <v>61</v>
      </c>
      <c r="C19" s="4">
        <v>3060</v>
      </c>
      <c r="D19" s="4">
        <v>0</v>
      </c>
      <c r="E19" s="4">
        <v>19.11</v>
      </c>
      <c r="F19" s="4">
        <v>18.207899999999999</v>
      </c>
      <c r="G19" s="4">
        <v>0.90210000000000001</v>
      </c>
      <c r="H19" s="4">
        <f t="shared" si="0"/>
        <v>4.7205651491365776E-2</v>
      </c>
    </row>
    <row r="20" spans="1:9" x14ac:dyDescent="0.3">
      <c r="A20" s="12">
        <v>1</v>
      </c>
      <c r="B20" s="12">
        <v>61</v>
      </c>
      <c r="C20" s="10">
        <v>3052</v>
      </c>
      <c r="D20" s="10">
        <v>0</v>
      </c>
      <c r="E20" s="10">
        <v>15.09</v>
      </c>
      <c r="F20" s="10">
        <v>14.461499999999999</v>
      </c>
      <c r="G20" s="10">
        <v>0.62849999999999995</v>
      </c>
      <c r="H20" s="10">
        <f t="shared" si="0"/>
        <v>4.1650099403578528E-2</v>
      </c>
      <c r="I20" t="s">
        <v>17</v>
      </c>
    </row>
    <row r="21" spans="1:9" x14ac:dyDescent="0.3">
      <c r="A21" s="5">
        <v>1</v>
      </c>
      <c r="B21" s="6">
        <v>61</v>
      </c>
      <c r="C21" s="4">
        <v>3059</v>
      </c>
      <c r="D21" s="4">
        <v>0</v>
      </c>
      <c r="E21" s="4">
        <v>20.260000000000002</v>
      </c>
      <c r="F21" s="4">
        <v>19.259</v>
      </c>
      <c r="G21" s="4">
        <v>1</v>
      </c>
      <c r="H21" s="4">
        <f t="shared" si="0"/>
        <v>4.9358341559723587E-2</v>
      </c>
    </row>
    <row r="22" spans="1:9" x14ac:dyDescent="0.3">
      <c r="A22" s="5">
        <v>1</v>
      </c>
      <c r="B22" s="6">
        <v>61</v>
      </c>
      <c r="C22" s="4">
        <v>3072</v>
      </c>
      <c r="D22" s="4">
        <v>0.01</v>
      </c>
      <c r="E22" s="4">
        <v>19.03</v>
      </c>
      <c r="F22" s="4">
        <v>18.1675</v>
      </c>
      <c r="G22" s="4">
        <v>0.86250000000000004</v>
      </c>
      <c r="H22" s="4">
        <f t="shared" si="0"/>
        <v>4.53231739358907E-2</v>
      </c>
    </row>
    <row r="23" spans="1:9" x14ac:dyDescent="0.3">
      <c r="A23" s="5">
        <v>1</v>
      </c>
      <c r="B23" s="6">
        <v>61</v>
      </c>
      <c r="C23" s="4">
        <v>3065</v>
      </c>
      <c r="D23" s="4">
        <v>0.01</v>
      </c>
      <c r="E23" s="4">
        <v>20.355</v>
      </c>
      <c r="F23" s="4">
        <v>19.3293</v>
      </c>
      <c r="G23" s="4">
        <v>1.0257000000000001</v>
      </c>
      <c r="H23" s="4">
        <f t="shared" si="0"/>
        <v>5.0390567428150332E-2</v>
      </c>
    </row>
    <row r="24" spans="1:9" x14ac:dyDescent="0.3">
      <c r="A24" s="5">
        <v>1</v>
      </c>
      <c r="B24" s="6">
        <v>61</v>
      </c>
      <c r="C24" s="4">
        <v>3066</v>
      </c>
      <c r="D24" s="4">
        <v>0.01</v>
      </c>
      <c r="E24" s="4">
        <v>20.677</v>
      </c>
      <c r="F24" s="4">
        <v>19.707999999999998</v>
      </c>
      <c r="G24" s="4">
        <v>0.96840000000000004</v>
      </c>
      <c r="H24" s="4">
        <f t="shared" si="0"/>
        <v>4.6834647192532768E-2</v>
      </c>
    </row>
    <row r="25" spans="1:9" x14ac:dyDescent="0.3">
      <c r="A25" s="5">
        <v>1</v>
      </c>
      <c r="B25" s="6">
        <v>61</v>
      </c>
      <c r="C25" s="4">
        <v>3101</v>
      </c>
      <c r="D25" s="4">
        <v>0.1</v>
      </c>
      <c r="E25" s="4">
        <v>21.125</v>
      </c>
      <c r="F25" s="4">
        <v>20.132999999999999</v>
      </c>
      <c r="G25" s="4">
        <v>0.99185000000000001</v>
      </c>
      <c r="H25" s="4">
        <f t="shared" si="0"/>
        <v>4.6951479289940826E-2</v>
      </c>
    </row>
    <row r="26" spans="1:9" x14ac:dyDescent="0.3">
      <c r="A26" s="5">
        <v>1</v>
      </c>
      <c r="B26" s="6">
        <v>61</v>
      </c>
      <c r="C26" s="4">
        <v>3088</v>
      </c>
      <c r="D26" s="4">
        <v>0.1</v>
      </c>
      <c r="E26" s="4">
        <v>19.649999999999999</v>
      </c>
      <c r="F26" s="4">
        <v>18.748449999999998</v>
      </c>
      <c r="G26" s="4">
        <v>0.90154999999999996</v>
      </c>
      <c r="H26" s="4">
        <f t="shared" si="0"/>
        <v>4.5880407124681936E-2</v>
      </c>
    </row>
    <row r="27" spans="1:9" x14ac:dyDescent="0.3">
      <c r="A27" s="5">
        <v>1</v>
      </c>
      <c r="B27" s="6">
        <v>61</v>
      </c>
      <c r="C27" s="4">
        <v>3109</v>
      </c>
      <c r="D27" s="4">
        <v>0.3</v>
      </c>
      <c r="E27" s="4">
        <v>21.414999999999999</v>
      </c>
      <c r="F27" s="4">
        <v>20.259</v>
      </c>
      <c r="G27" s="8">
        <v>1.1559999999999999</v>
      </c>
      <c r="H27" s="4">
        <f t="shared" si="0"/>
        <v>5.3980854541209433E-2</v>
      </c>
    </row>
    <row r="28" spans="1:9" x14ac:dyDescent="0.3">
      <c r="A28" s="5">
        <v>1</v>
      </c>
      <c r="B28" s="6">
        <v>61</v>
      </c>
      <c r="C28" s="4">
        <v>3111</v>
      </c>
      <c r="D28" s="4">
        <v>0.3</v>
      </c>
      <c r="E28" s="8">
        <v>21.56</v>
      </c>
      <c r="F28" s="8">
        <v>20.449000000000002</v>
      </c>
      <c r="G28" s="4">
        <v>1.111</v>
      </c>
      <c r="H28" s="4">
        <f t="shared" si="0"/>
        <v>5.1530612244897959E-2</v>
      </c>
    </row>
    <row r="29" spans="1:9" x14ac:dyDescent="0.3">
      <c r="A29" s="5">
        <v>1</v>
      </c>
      <c r="B29" s="6">
        <v>61</v>
      </c>
      <c r="C29" s="4">
        <v>3118</v>
      </c>
      <c r="D29" s="4">
        <v>0.3</v>
      </c>
      <c r="E29" s="4">
        <v>20.46</v>
      </c>
      <c r="F29" s="4">
        <v>19.498000000000001</v>
      </c>
      <c r="G29" s="4">
        <v>0.96199999999999997</v>
      </c>
      <c r="H29" s="4">
        <f t="shared" si="0"/>
        <v>4.7018572825024432E-2</v>
      </c>
    </row>
    <row r="30" spans="1:9" x14ac:dyDescent="0.3">
      <c r="A30" s="5">
        <v>1</v>
      </c>
      <c r="B30" s="6">
        <v>61</v>
      </c>
      <c r="C30" s="4">
        <v>3119</v>
      </c>
      <c r="D30" s="4">
        <v>0.3</v>
      </c>
      <c r="E30" s="4">
        <v>20.067</v>
      </c>
      <c r="F30" s="4">
        <v>19.061</v>
      </c>
      <c r="G30" s="4">
        <v>1.006</v>
      </c>
      <c r="H30" s="4">
        <f t="shared" si="0"/>
        <v>5.0132057607016493E-2</v>
      </c>
    </row>
    <row r="31" spans="1:9" x14ac:dyDescent="0.3">
      <c r="A31" s="5">
        <v>1</v>
      </c>
      <c r="B31" s="6">
        <v>61</v>
      </c>
      <c r="C31" s="4">
        <v>3120</v>
      </c>
      <c r="D31" s="4">
        <v>0.3</v>
      </c>
      <c r="E31" s="4">
        <v>20.094999999999999</v>
      </c>
      <c r="F31" s="4">
        <v>19.12</v>
      </c>
      <c r="G31" s="4">
        <v>0.97399999999999998</v>
      </c>
      <c r="H31" s="4">
        <f t="shared" si="0"/>
        <v>4.8469768599154021E-2</v>
      </c>
    </row>
    <row r="32" spans="1:9" x14ac:dyDescent="0.3">
      <c r="A32" s="5">
        <v>1</v>
      </c>
      <c r="B32" s="6">
        <v>61</v>
      </c>
      <c r="C32" s="4">
        <v>3124</v>
      </c>
      <c r="D32" s="4">
        <v>1</v>
      </c>
      <c r="E32" s="4">
        <v>20.39</v>
      </c>
      <c r="F32" s="4">
        <v>19.402000000000001</v>
      </c>
      <c r="G32" s="4">
        <v>0.98770000000000002</v>
      </c>
      <c r="H32" s="4">
        <f t="shared" si="0"/>
        <v>4.8440411966650318E-2</v>
      </c>
    </row>
    <row r="33" spans="1:8" x14ac:dyDescent="0.3">
      <c r="A33" s="5">
        <v>1</v>
      </c>
      <c r="B33" s="6">
        <v>61</v>
      </c>
      <c r="C33" s="4">
        <v>3126</v>
      </c>
      <c r="D33" s="4">
        <v>1</v>
      </c>
      <c r="E33" s="4">
        <v>20.38</v>
      </c>
      <c r="F33" s="4">
        <v>19.469000000000001</v>
      </c>
      <c r="G33" s="4">
        <v>0.91</v>
      </c>
      <c r="H33" s="4">
        <f t="shared" si="0"/>
        <v>4.4651619234543673E-2</v>
      </c>
    </row>
    <row r="34" spans="1:8" x14ac:dyDescent="0.3">
      <c r="A34" s="6">
        <v>1</v>
      </c>
      <c r="B34" s="6">
        <v>61</v>
      </c>
      <c r="C34" s="4">
        <v>3128</v>
      </c>
      <c r="D34" s="4">
        <v>1</v>
      </c>
      <c r="E34" s="4">
        <v>22.63</v>
      </c>
      <c r="F34" s="4">
        <v>21.692799999999998</v>
      </c>
      <c r="G34" s="4">
        <v>0.93720000000000003</v>
      </c>
      <c r="H34" s="4">
        <f t="shared" si="0"/>
        <v>4.1414052143172786E-2</v>
      </c>
    </row>
    <row r="35" spans="1:8" x14ac:dyDescent="0.3">
      <c r="A35" s="4">
        <v>1</v>
      </c>
      <c r="B35" s="6">
        <v>61</v>
      </c>
      <c r="C35" s="4">
        <v>3130</v>
      </c>
      <c r="D35" s="4">
        <v>1</v>
      </c>
      <c r="E35" s="4">
        <v>19.175000000000001</v>
      </c>
      <c r="F35" s="4">
        <v>18.245000000000001</v>
      </c>
      <c r="G35" s="4">
        <v>0.93</v>
      </c>
      <c r="H35" s="4">
        <f t="shared" si="0"/>
        <v>4.8500651890482402E-2</v>
      </c>
    </row>
    <row r="36" spans="1:8" x14ac:dyDescent="0.3">
      <c r="A36" s="5">
        <v>1</v>
      </c>
      <c r="B36" s="6">
        <v>61</v>
      </c>
      <c r="C36" s="4">
        <v>3135</v>
      </c>
      <c r="D36" s="4">
        <v>1</v>
      </c>
      <c r="E36" s="4">
        <v>19.440000000000001</v>
      </c>
      <c r="F36" s="4">
        <v>18.510999999999999</v>
      </c>
      <c r="G36" s="4">
        <v>0.92889999999999995</v>
      </c>
      <c r="H36" s="4">
        <f t="shared" si="0"/>
        <v>4.7782921810699583E-2</v>
      </c>
    </row>
    <row r="38" spans="1:8" x14ac:dyDescent="0.3">
      <c r="A38" s="1" t="s">
        <v>12</v>
      </c>
      <c r="B38" s="1"/>
      <c r="C38" s="2" t="s">
        <v>1</v>
      </c>
      <c r="D38" s="2" t="s">
        <v>2</v>
      </c>
      <c r="E38" s="2" t="s">
        <v>4</v>
      </c>
      <c r="F38" s="2" t="s">
        <v>5</v>
      </c>
      <c r="G38" s="2" t="s">
        <v>6</v>
      </c>
      <c r="H38" s="3" t="s">
        <v>7</v>
      </c>
    </row>
    <row r="39" spans="1:8" x14ac:dyDescent="0.3">
      <c r="A39" s="4">
        <v>2</v>
      </c>
      <c r="B39" s="4" t="s">
        <v>13</v>
      </c>
      <c r="C39" s="4">
        <v>4042</v>
      </c>
      <c r="D39" s="4">
        <v>0</v>
      </c>
      <c r="E39" s="4">
        <v>8.1999999999999993</v>
      </c>
      <c r="F39" s="4">
        <f>E39-G39</f>
        <v>7.8059999999999992</v>
      </c>
      <c r="G39" s="4">
        <v>0.39400000000000002</v>
      </c>
      <c r="H39" s="4">
        <f>G39/E39</f>
        <v>4.8048780487804886E-2</v>
      </c>
    </row>
    <row r="40" spans="1:8" x14ac:dyDescent="0.3">
      <c r="A40" s="4">
        <v>2</v>
      </c>
      <c r="B40" s="4" t="s">
        <v>13</v>
      </c>
      <c r="C40" s="4">
        <v>4048</v>
      </c>
      <c r="D40" s="4">
        <v>0</v>
      </c>
      <c r="E40" s="4">
        <v>8.6</v>
      </c>
      <c r="F40" s="4">
        <f>E40-G40</f>
        <v>8.2053999999999991</v>
      </c>
      <c r="G40" s="4">
        <v>0.39460000000000001</v>
      </c>
      <c r="H40" s="4">
        <f t="shared" ref="H40:H62" si="1">G40/E40</f>
        <v>4.588372093023256E-2</v>
      </c>
    </row>
    <row r="41" spans="1:8" x14ac:dyDescent="0.3">
      <c r="A41" s="4">
        <v>2</v>
      </c>
      <c r="B41" s="4" t="s">
        <v>13</v>
      </c>
      <c r="C41" s="4">
        <v>4051</v>
      </c>
      <c r="D41" s="4">
        <v>0</v>
      </c>
      <c r="E41" s="4">
        <v>9.8000000000000007</v>
      </c>
      <c r="F41" s="4">
        <f>E41-G41</f>
        <v>9.3301000000000016</v>
      </c>
      <c r="G41" s="4">
        <v>0.46989999999999998</v>
      </c>
      <c r="H41" s="4">
        <f t="shared" si="1"/>
        <v>4.7948979591836728E-2</v>
      </c>
    </row>
    <row r="42" spans="1:8" x14ac:dyDescent="0.3">
      <c r="A42" s="4">
        <v>2</v>
      </c>
      <c r="B42" s="4" t="s">
        <v>13</v>
      </c>
      <c r="C42" s="4">
        <v>4052</v>
      </c>
      <c r="D42" s="4">
        <v>0.01</v>
      </c>
      <c r="E42" s="4">
        <v>8.6999999999999993</v>
      </c>
      <c r="F42" s="4">
        <f>E42-G42</f>
        <v>8.2729999999999997</v>
      </c>
      <c r="G42" s="4">
        <v>0.42699999999999999</v>
      </c>
      <c r="H42" s="4">
        <f t="shared" si="1"/>
        <v>4.9080459770114944E-2</v>
      </c>
    </row>
    <row r="43" spans="1:8" x14ac:dyDescent="0.3">
      <c r="A43" s="4">
        <v>2</v>
      </c>
      <c r="B43" s="4" t="s">
        <v>13</v>
      </c>
      <c r="C43" s="4">
        <v>4057</v>
      </c>
      <c r="D43" s="4">
        <v>0.01</v>
      </c>
      <c r="E43" s="4">
        <v>8.8000000000000007</v>
      </c>
      <c r="F43" s="4">
        <f>E43-G43</f>
        <v>8.2543000000000006</v>
      </c>
      <c r="G43" s="4">
        <v>0.54569999999999996</v>
      </c>
      <c r="H43" s="4">
        <f t="shared" si="1"/>
        <v>6.2011363636363628E-2</v>
      </c>
    </row>
    <row r="44" spans="1:8" x14ac:dyDescent="0.3">
      <c r="A44" s="4">
        <v>2</v>
      </c>
      <c r="B44" s="4" t="s">
        <v>13</v>
      </c>
      <c r="C44" s="4">
        <v>4067</v>
      </c>
      <c r="D44" s="4">
        <v>0.1</v>
      </c>
      <c r="E44" s="4"/>
      <c r="F44" s="4"/>
      <c r="G44" s="4">
        <v>0.43440000000000001</v>
      </c>
      <c r="H44" s="4"/>
    </row>
    <row r="45" spans="1:8" x14ac:dyDescent="0.3">
      <c r="A45" s="4">
        <v>2</v>
      </c>
      <c r="B45" s="4" t="s">
        <v>13</v>
      </c>
      <c r="C45" s="4">
        <v>4082</v>
      </c>
      <c r="D45" s="4">
        <v>0.3</v>
      </c>
      <c r="E45" s="4">
        <v>6.3</v>
      </c>
      <c r="F45" s="4">
        <f>E45-G45</f>
        <v>6.0019</v>
      </c>
      <c r="G45" s="4">
        <v>0.29809999999999998</v>
      </c>
      <c r="H45" s="4">
        <f t="shared" si="1"/>
        <v>4.7317460317460314E-2</v>
      </c>
    </row>
    <row r="46" spans="1:8" x14ac:dyDescent="0.3">
      <c r="A46" s="4">
        <v>2</v>
      </c>
      <c r="B46" s="4" t="s">
        <v>13</v>
      </c>
      <c r="C46" s="4">
        <v>4083</v>
      </c>
      <c r="D46" s="4">
        <v>0.3</v>
      </c>
      <c r="E46" s="4">
        <v>10.5</v>
      </c>
      <c r="F46" s="4">
        <f>E46-G46</f>
        <v>9.9986999999999995</v>
      </c>
      <c r="G46" s="4">
        <v>0.50129999999999997</v>
      </c>
      <c r="H46" s="4">
        <f t="shared" si="1"/>
        <v>4.7742857142857142E-2</v>
      </c>
    </row>
    <row r="47" spans="1:8" x14ac:dyDescent="0.3">
      <c r="A47" s="4">
        <v>2</v>
      </c>
      <c r="B47" s="4" t="s">
        <v>13</v>
      </c>
      <c r="C47" s="4">
        <v>4085</v>
      </c>
      <c r="D47" s="4">
        <v>0.3</v>
      </c>
      <c r="E47" s="4"/>
      <c r="F47" s="4"/>
      <c r="G47" s="4">
        <v>0.4042</v>
      </c>
      <c r="H47" s="4"/>
    </row>
    <row r="48" spans="1:8" x14ac:dyDescent="0.3">
      <c r="A48" s="4">
        <v>2</v>
      </c>
      <c r="B48" s="4" t="s">
        <v>13</v>
      </c>
      <c r="C48" s="4">
        <v>4096</v>
      </c>
      <c r="D48" s="4">
        <v>1</v>
      </c>
      <c r="E48" s="4">
        <v>6.7</v>
      </c>
      <c r="F48" s="4">
        <f>E48-G48</f>
        <v>6.3418000000000001</v>
      </c>
      <c r="G48" s="4">
        <v>0.35820000000000002</v>
      </c>
      <c r="H48" s="4">
        <f t="shared" si="1"/>
        <v>5.3462686567164179E-2</v>
      </c>
    </row>
    <row r="49" spans="1:8" x14ac:dyDescent="0.3">
      <c r="A49" s="4">
        <v>2</v>
      </c>
      <c r="B49" s="4" t="s">
        <v>13</v>
      </c>
      <c r="C49" s="4">
        <v>4099</v>
      </c>
      <c r="D49" s="4">
        <v>1</v>
      </c>
      <c r="E49" s="4">
        <v>6.8</v>
      </c>
      <c r="F49" s="4">
        <f>E49-G49</f>
        <v>6.4123999999999999</v>
      </c>
      <c r="G49" s="4">
        <v>0.3876</v>
      </c>
      <c r="H49" s="4">
        <f t="shared" si="1"/>
        <v>5.7000000000000002E-2</v>
      </c>
    </row>
    <row r="50" spans="1:8" x14ac:dyDescent="0.3">
      <c r="A50" s="4">
        <v>2</v>
      </c>
      <c r="B50" s="4" t="s">
        <v>14</v>
      </c>
      <c r="C50" s="4">
        <v>4042</v>
      </c>
      <c r="D50" s="4">
        <v>0</v>
      </c>
      <c r="E50" s="4">
        <v>18.079999999999998</v>
      </c>
      <c r="F50" s="11">
        <v>17.1829</v>
      </c>
      <c r="G50" s="4">
        <v>0.89710000000000001</v>
      </c>
      <c r="H50" s="4">
        <f t="shared" si="1"/>
        <v>4.9618362831858415E-2</v>
      </c>
    </row>
    <row r="51" spans="1:8" x14ac:dyDescent="0.3">
      <c r="A51" s="4">
        <v>2</v>
      </c>
      <c r="B51" s="4" t="s">
        <v>14</v>
      </c>
      <c r="C51" s="4">
        <v>4048</v>
      </c>
      <c r="D51" s="4">
        <v>0</v>
      </c>
      <c r="E51" s="4">
        <v>17.835000000000001</v>
      </c>
      <c r="F51" s="11">
        <v>16.941199999999998</v>
      </c>
      <c r="G51" s="4">
        <v>0.89380000000000004</v>
      </c>
      <c r="H51" s="4">
        <f t="shared" si="1"/>
        <v>5.0114942528735634E-2</v>
      </c>
    </row>
    <row r="52" spans="1:8" x14ac:dyDescent="0.3">
      <c r="A52" s="4">
        <v>2</v>
      </c>
      <c r="B52" s="4" t="s">
        <v>14</v>
      </c>
      <c r="C52" s="4">
        <v>4051</v>
      </c>
      <c r="D52" s="4">
        <v>0</v>
      </c>
      <c r="E52" s="4">
        <v>19.877500000000001</v>
      </c>
      <c r="F52" s="11">
        <v>18.929829999999999</v>
      </c>
      <c r="G52" s="4">
        <v>1.0276000000000001</v>
      </c>
      <c r="H52" s="4">
        <f t="shared" si="1"/>
        <v>5.1696641931832474E-2</v>
      </c>
    </row>
    <row r="53" spans="1:8" x14ac:dyDescent="0.3">
      <c r="A53" s="4">
        <v>2</v>
      </c>
      <c r="B53" s="4" t="s">
        <v>14</v>
      </c>
      <c r="C53" s="4">
        <v>4052</v>
      </c>
      <c r="D53" s="4">
        <v>0.01</v>
      </c>
      <c r="E53" s="4">
        <v>19.593299999999999</v>
      </c>
      <c r="F53" s="11">
        <v>18.564567</v>
      </c>
      <c r="G53" s="4">
        <v>1.0287667</v>
      </c>
      <c r="H53" s="4">
        <f t="shared" si="1"/>
        <v>5.2506045433898328E-2</v>
      </c>
    </row>
    <row r="54" spans="1:8" x14ac:dyDescent="0.3">
      <c r="A54" s="4">
        <v>2</v>
      </c>
      <c r="B54" s="4" t="s">
        <v>14</v>
      </c>
      <c r="C54" s="4">
        <v>4057</v>
      </c>
      <c r="D54" s="4">
        <v>0.01</v>
      </c>
      <c r="E54" s="4">
        <v>19.1633</v>
      </c>
      <c r="F54" s="4">
        <v>18.180599999999998</v>
      </c>
      <c r="G54" s="4">
        <v>0.98273299999999997</v>
      </c>
      <c r="H54" s="4">
        <f t="shared" si="1"/>
        <v>5.1282033887691578E-2</v>
      </c>
    </row>
    <row r="55" spans="1:8" x14ac:dyDescent="0.3">
      <c r="A55" s="4">
        <v>2</v>
      </c>
      <c r="B55" s="4" t="s">
        <v>14</v>
      </c>
      <c r="C55" s="4">
        <v>4067</v>
      </c>
      <c r="D55" s="4">
        <v>0.1</v>
      </c>
      <c r="E55" s="4">
        <v>19.504999999999999</v>
      </c>
      <c r="F55" s="11">
        <v>18.69735</v>
      </c>
      <c r="G55" s="4">
        <v>0.80764999999999998</v>
      </c>
      <c r="H55" s="4">
        <f t="shared" si="1"/>
        <v>4.1407331453473473E-2</v>
      </c>
    </row>
    <row r="56" spans="1:8" x14ac:dyDescent="0.3">
      <c r="A56" s="4">
        <v>2</v>
      </c>
      <c r="B56" s="4" t="s">
        <v>14</v>
      </c>
      <c r="C56" s="4">
        <v>4078</v>
      </c>
      <c r="D56" s="4">
        <v>0.3</v>
      </c>
      <c r="E56" s="4">
        <v>19.010000000000002</v>
      </c>
      <c r="F56" s="11">
        <v>18.240400000000001</v>
      </c>
      <c r="G56" s="4">
        <v>0.76959999999999995</v>
      </c>
      <c r="H56" s="4">
        <f t="shared" si="1"/>
        <v>4.0483955812730135E-2</v>
      </c>
    </row>
    <row r="57" spans="1:8" x14ac:dyDescent="0.3">
      <c r="A57" s="4">
        <v>2</v>
      </c>
      <c r="B57" s="4" t="s">
        <v>14</v>
      </c>
      <c r="C57" s="4">
        <v>4082</v>
      </c>
      <c r="D57" s="4">
        <v>0.3</v>
      </c>
      <c r="E57" s="4">
        <v>17.892499999999998</v>
      </c>
      <c r="F57" s="11">
        <v>17.053100000000001</v>
      </c>
      <c r="G57" s="4">
        <v>0.83940000000000003</v>
      </c>
      <c r="H57" s="4">
        <f t="shared" si="1"/>
        <v>4.6913511247729502E-2</v>
      </c>
    </row>
    <row r="58" spans="1:8" x14ac:dyDescent="0.3">
      <c r="A58" s="4">
        <v>2</v>
      </c>
      <c r="B58" s="4" t="s">
        <v>14</v>
      </c>
      <c r="C58" s="4">
        <v>4083</v>
      </c>
      <c r="D58" s="4">
        <v>0.3</v>
      </c>
      <c r="E58" s="4">
        <v>20.71</v>
      </c>
      <c r="F58" s="11">
        <v>19.7026</v>
      </c>
      <c r="G58" s="4">
        <v>1.0074000000000001</v>
      </c>
      <c r="H58" s="4">
        <f t="shared" si="1"/>
        <v>4.8643167551907292E-2</v>
      </c>
    </row>
    <row r="59" spans="1:8" x14ac:dyDescent="0.3">
      <c r="A59" s="4">
        <v>2</v>
      </c>
      <c r="B59" s="4" t="s">
        <v>14</v>
      </c>
      <c r="C59" s="4">
        <v>4085</v>
      </c>
      <c r="D59" s="4">
        <v>0.3</v>
      </c>
      <c r="E59" s="4">
        <v>19.993300000000001</v>
      </c>
      <c r="F59" s="11">
        <v>19.295200000000001</v>
      </c>
      <c r="G59" s="4">
        <v>0.698133</v>
      </c>
      <c r="H59" s="4">
        <f t="shared" si="1"/>
        <v>3.491834764646156E-2</v>
      </c>
    </row>
    <row r="60" spans="1:8" x14ac:dyDescent="0.3">
      <c r="A60" s="4">
        <v>2</v>
      </c>
      <c r="B60" s="4" t="s">
        <v>14</v>
      </c>
      <c r="C60" s="4">
        <v>4096</v>
      </c>
      <c r="D60" s="4">
        <v>1</v>
      </c>
      <c r="E60" s="4">
        <v>19.420000000000002</v>
      </c>
      <c r="F60" s="11">
        <v>18.752549999999999</v>
      </c>
      <c r="G60" s="4">
        <v>0.66744999999999999</v>
      </c>
      <c r="H60" s="4">
        <f t="shared" si="1"/>
        <v>3.4369207003089597E-2</v>
      </c>
    </row>
    <row r="61" spans="1:8" x14ac:dyDescent="0.3">
      <c r="A61" s="4">
        <v>2</v>
      </c>
      <c r="B61" s="4" t="s">
        <v>14</v>
      </c>
      <c r="C61" s="4">
        <v>4098</v>
      </c>
      <c r="D61" s="4">
        <v>1</v>
      </c>
      <c r="E61" s="4">
        <v>18.065000000000001</v>
      </c>
      <c r="F61" s="11">
        <v>17.214749999999999</v>
      </c>
      <c r="G61" s="4">
        <v>0.85024999999999995</v>
      </c>
      <c r="H61" s="4">
        <f t="shared" si="1"/>
        <v>4.706615001383891E-2</v>
      </c>
    </row>
    <row r="62" spans="1:8" x14ac:dyDescent="0.3">
      <c r="A62" s="4">
        <v>2</v>
      </c>
      <c r="B62" s="4" t="s">
        <v>14</v>
      </c>
      <c r="C62" s="4">
        <v>4099</v>
      </c>
      <c r="D62" s="4">
        <v>1</v>
      </c>
      <c r="E62" s="4">
        <v>19.684999999999999</v>
      </c>
      <c r="F62" s="11">
        <v>18.7441</v>
      </c>
      <c r="G62" s="4">
        <v>0.94089999999999996</v>
      </c>
      <c r="H62" s="4">
        <f t="shared" si="1"/>
        <v>4.7797815595631191E-2</v>
      </c>
    </row>
  </sheetData>
  <phoneticPr fontId="2" type="noConversion"/>
  <pageMargins left="0.7" right="0.7" top="0.75" bottom="0.75" header="0.3" footer="0.3"/>
  <pageSetup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H71"/>
  <sheetViews>
    <sheetView tabSelected="1" zoomScaleNormal="100" workbookViewId="0">
      <selection activeCell="M12" sqref="M12"/>
    </sheetView>
  </sheetViews>
  <sheetFormatPr defaultColWidth="8.77734375" defaultRowHeight="14.4" x14ac:dyDescent="0.3"/>
  <cols>
    <col min="2" max="2" width="10" bestFit="1" customWidth="1"/>
  </cols>
  <sheetData>
    <row r="1" spans="1:8" x14ac:dyDescent="0.3">
      <c r="A1" s="1" t="s">
        <v>12</v>
      </c>
      <c r="B1" s="2" t="s">
        <v>3</v>
      </c>
      <c r="C1" s="2" t="s">
        <v>1</v>
      </c>
      <c r="D1" s="2" t="s">
        <v>2</v>
      </c>
      <c r="E1" s="2" t="s">
        <v>4</v>
      </c>
      <c r="F1" s="2" t="s">
        <v>5</v>
      </c>
      <c r="G1" s="2" t="s">
        <v>6</v>
      </c>
      <c r="H1" s="3" t="s">
        <v>7</v>
      </c>
    </row>
    <row r="2" spans="1:8" x14ac:dyDescent="0.3">
      <c r="A2" s="4">
        <v>1</v>
      </c>
      <c r="B2" s="4" t="s">
        <v>13</v>
      </c>
      <c r="C2" s="4">
        <v>3047</v>
      </c>
      <c r="D2" s="4">
        <v>0</v>
      </c>
      <c r="E2" s="4">
        <v>9.1999999999999993</v>
      </c>
      <c r="F2" s="4">
        <f>E2-G2</f>
        <v>8.7774999999999999</v>
      </c>
      <c r="G2" s="4">
        <v>0.42249999999999999</v>
      </c>
      <c r="H2" s="4">
        <f>G2/E2</f>
        <v>4.5923913043478266E-2</v>
      </c>
    </row>
    <row r="3" spans="1:8" x14ac:dyDescent="0.3">
      <c r="A3" s="4">
        <v>1</v>
      </c>
      <c r="B3" s="4" t="s">
        <v>13</v>
      </c>
      <c r="C3" s="4">
        <v>3048</v>
      </c>
      <c r="D3" s="4">
        <v>0</v>
      </c>
      <c r="E3" s="4">
        <v>8</v>
      </c>
      <c r="F3" s="4">
        <f>E3-G3</f>
        <v>7.6685999999999996</v>
      </c>
      <c r="G3" s="4">
        <v>0.33139999999999997</v>
      </c>
      <c r="H3" s="4">
        <f t="shared" ref="H3:H23" si="0">G3/E3</f>
        <v>4.1424999999999997E-2</v>
      </c>
    </row>
    <row r="4" spans="1:8" x14ac:dyDescent="0.3">
      <c r="A4" s="4">
        <v>1</v>
      </c>
      <c r="B4" s="4" t="s">
        <v>13</v>
      </c>
      <c r="C4" s="4">
        <v>3059</v>
      </c>
      <c r="D4" s="4">
        <v>0</v>
      </c>
      <c r="E4" s="4">
        <v>6.6</v>
      </c>
      <c r="F4" s="4">
        <v>6.3598999999999997</v>
      </c>
      <c r="G4" s="4">
        <v>0.24010000000000001</v>
      </c>
      <c r="H4" s="4">
        <f t="shared" si="0"/>
        <v>3.6378787878787879E-2</v>
      </c>
    </row>
    <row r="5" spans="1:8" x14ac:dyDescent="0.3">
      <c r="A5" s="4">
        <v>2</v>
      </c>
      <c r="B5" s="4" t="s">
        <v>13</v>
      </c>
      <c r="C5" s="4">
        <v>4042</v>
      </c>
      <c r="D5" s="4">
        <v>0</v>
      </c>
      <c r="E5" s="4">
        <v>8.1999999999999993</v>
      </c>
      <c r="F5" s="4">
        <f>E5-G5</f>
        <v>7.8059999999999992</v>
      </c>
      <c r="G5" s="4">
        <v>0.39400000000000002</v>
      </c>
      <c r="H5" s="4">
        <f>G5/E5</f>
        <v>4.8048780487804886E-2</v>
      </c>
    </row>
    <row r="6" spans="1:8" x14ac:dyDescent="0.3">
      <c r="A6" s="4">
        <v>2</v>
      </c>
      <c r="B6" s="4" t="s">
        <v>13</v>
      </c>
      <c r="C6" s="4">
        <v>4048</v>
      </c>
      <c r="D6" s="4">
        <v>0</v>
      </c>
      <c r="E6" s="4">
        <v>8.6</v>
      </c>
      <c r="F6" s="4">
        <f>E6-G6</f>
        <v>8.2053999999999991</v>
      </c>
      <c r="G6" s="4">
        <v>0.39460000000000001</v>
      </c>
      <c r="H6" s="4">
        <f>G6/E6</f>
        <v>4.588372093023256E-2</v>
      </c>
    </row>
    <row r="7" spans="1:8" x14ac:dyDescent="0.3">
      <c r="A7" s="4">
        <v>2</v>
      </c>
      <c r="B7" s="4" t="s">
        <v>13</v>
      </c>
      <c r="C7" s="4">
        <v>4051</v>
      </c>
      <c r="D7" s="4">
        <v>0</v>
      </c>
      <c r="E7" s="4">
        <v>9.8000000000000007</v>
      </c>
      <c r="F7" s="4">
        <f>E7-G7</f>
        <v>9.3301000000000016</v>
      </c>
      <c r="G7" s="4">
        <v>0.46989999999999998</v>
      </c>
      <c r="H7" s="4">
        <f>G7/E7</f>
        <v>4.7948979591836728E-2</v>
      </c>
    </row>
    <row r="8" spans="1:8" x14ac:dyDescent="0.3">
      <c r="A8" s="4">
        <v>1</v>
      </c>
      <c r="B8" s="4" t="s">
        <v>13</v>
      </c>
      <c r="C8" s="4">
        <v>3066</v>
      </c>
      <c r="D8" s="4">
        <v>0.01</v>
      </c>
      <c r="E8" s="4">
        <v>8.6999999999999993</v>
      </c>
      <c r="F8" s="4">
        <v>8.3080999999999996</v>
      </c>
      <c r="G8" s="4">
        <v>0.39190000000000003</v>
      </c>
      <c r="H8" s="4">
        <f t="shared" si="0"/>
        <v>4.5045977011494258E-2</v>
      </c>
    </row>
    <row r="9" spans="1:8" x14ac:dyDescent="0.3">
      <c r="A9" s="4">
        <v>1</v>
      </c>
      <c r="B9" s="4" t="s">
        <v>13</v>
      </c>
      <c r="C9" s="5">
        <v>3088</v>
      </c>
      <c r="D9" s="4">
        <v>0.01</v>
      </c>
      <c r="E9" s="4">
        <v>8.4</v>
      </c>
      <c r="F9" s="4">
        <v>8.4</v>
      </c>
      <c r="G9" s="4">
        <v>0.34520000000000001</v>
      </c>
      <c r="H9" s="4">
        <f t="shared" si="0"/>
        <v>4.1095238095238094E-2</v>
      </c>
    </row>
    <row r="10" spans="1:8" x14ac:dyDescent="0.3">
      <c r="A10" s="4">
        <v>2</v>
      </c>
      <c r="B10" s="4" t="s">
        <v>13</v>
      </c>
      <c r="C10" s="4">
        <v>4052</v>
      </c>
      <c r="D10" s="4">
        <v>0.01</v>
      </c>
      <c r="E10" s="4">
        <v>8.6999999999999993</v>
      </c>
      <c r="F10" s="4">
        <f>E10-G10</f>
        <v>8.2729999999999997</v>
      </c>
      <c r="G10" s="4">
        <v>0.42699999999999999</v>
      </c>
      <c r="H10" s="4">
        <f>G10/E10</f>
        <v>4.9080459770114944E-2</v>
      </c>
    </row>
    <row r="11" spans="1:8" x14ac:dyDescent="0.3">
      <c r="A11" s="4">
        <v>2</v>
      </c>
      <c r="B11" s="4" t="s">
        <v>13</v>
      </c>
      <c r="C11" s="4">
        <v>4057</v>
      </c>
      <c r="D11" s="4">
        <v>0.01</v>
      </c>
      <c r="E11" s="4">
        <v>8.8000000000000007</v>
      </c>
      <c r="F11" s="4">
        <f>E11-G11</f>
        <v>8.2543000000000006</v>
      </c>
      <c r="G11" s="4">
        <v>0.54569999999999996</v>
      </c>
      <c r="H11" s="4">
        <f>G11/E11</f>
        <v>6.2011363636363628E-2</v>
      </c>
    </row>
    <row r="12" spans="1:8" x14ac:dyDescent="0.3">
      <c r="A12" s="4">
        <v>1</v>
      </c>
      <c r="B12" s="4" t="s">
        <v>13</v>
      </c>
      <c r="C12" s="4">
        <v>3097</v>
      </c>
      <c r="D12" s="4">
        <v>0.1</v>
      </c>
      <c r="E12" s="4">
        <v>8.6</v>
      </c>
      <c r="F12" s="4">
        <v>8.1928999999999998</v>
      </c>
      <c r="G12" s="4">
        <v>0.40710000000000002</v>
      </c>
      <c r="H12" s="4">
        <f t="shared" si="0"/>
        <v>4.7337209302325586E-2</v>
      </c>
    </row>
    <row r="13" spans="1:8" x14ac:dyDescent="0.3">
      <c r="A13" s="4">
        <v>1</v>
      </c>
      <c r="B13" s="4" t="s">
        <v>13</v>
      </c>
      <c r="C13" s="4">
        <v>3101</v>
      </c>
      <c r="D13" s="4">
        <v>0.1</v>
      </c>
      <c r="E13" s="4">
        <v>10.5</v>
      </c>
      <c r="F13" s="4">
        <v>9.9883000000000006</v>
      </c>
      <c r="G13" s="4">
        <v>0.51170000000000004</v>
      </c>
      <c r="H13" s="4">
        <f t="shared" si="0"/>
        <v>4.8733333333333337E-2</v>
      </c>
    </row>
    <row r="14" spans="1:8" x14ac:dyDescent="0.3">
      <c r="A14" s="4">
        <v>2</v>
      </c>
      <c r="B14" s="4" t="s">
        <v>13</v>
      </c>
      <c r="C14" s="4">
        <v>4067</v>
      </c>
      <c r="D14" s="4">
        <v>0.1</v>
      </c>
      <c r="E14" s="4"/>
      <c r="F14" s="4"/>
      <c r="G14" s="4">
        <v>0.43440000000000001</v>
      </c>
      <c r="H14" s="4"/>
    </row>
    <row r="15" spans="1:8" x14ac:dyDescent="0.3">
      <c r="A15" s="4">
        <v>1</v>
      </c>
      <c r="B15" s="4" t="s">
        <v>13</v>
      </c>
      <c r="C15" s="4">
        <v>3109</v>
      </c>
      <c r="D15" s="4">
        <v>0.3</v>
      </c>
      <c r="E15" s="4">
        <v>8.1</v>
      </c>
      <c r="F15" s="4">
        <v>7.7762000000000002</v>
      </c>
      <c r="G15" s="4">
        <v>0.32379999999999998</v>
      </c>
      <c r="H15" s="4">
        <f t="shared" si="0"/>
        <v>3.9975308641975307E-2</v>
      </c>
    </row>
    <row r="16" spans="1:8" x14ac:dyDescent="0.3">
      <c r="A16" s="4">
        <v>1</v>
      </c>
      <c r="B16" s="4" t="s">
        <v>13</v>
      </c>
      <c r="C16" s="4">
        <v>3118</v>
      </c>
      <c r="D16" s="4">
        <v>0.3</v>
      </c>
      <c r="E16" s="4">
        <v>8</v>
      </c>
      <c r="F16" s="4">
        <v>7.6329000000000002</v>
      </c>
      <c r="G16" s="4">
        <v>0.36709999999999998</v>
      </c>
      <c r="H16" s="4">
        <f t="shared" si="0"/>
        <v>4.5887499999999998E-2</v>
      </c>
    </row>
    <row r="17" spans="1:8" x14ac:dyDescent="0.3">
      <c r="A17" s="4">
        <v>1</v>
      </c>
      <c r="B17" s="4" t="s">
        <v>13</v>
      </c>
      <c r="C17" s="4">
        <v>3119</v>
      </c>
      <c r="D17" s="4">
        <v>0.3</v>
      </c>
      <c r="E17" s="4">
        <v>8.3000000000000007</v>
      </c>
      <c r="F17" s="4">
        <v>7.9333999999999998</v>
      </c>
      <c r="G17" s="4">
        <v>0.36659999999999998</v>
      </c>
      <c r="H17" s="4">
        <f t="shared" si="0"/>
        <v>4.4168674698795173E-2</v>
      </c>
    </row>
    <row r="18" spans="1:8" x14ac:dyDescent="0.3">
      <c r="A18" s="4">
        <v>2</v>
      </c>
      <c r="B18" s="4" t="s">
        <v>13</v>
      </c>
      <c r="C18" s="4">
        <v>4082</v>
      </c>
      <c r="D18" s="4">
        <v>0.3</v>
      </c>
      <c r="E18" s="4">
        <v>6.3</v>
      </c>
      <c r="F18" s="4">
        <f>E18-G18</f>
        <v>6.0019</v>
      </c>
      <c r="G18" s="4">
        <v>0.29809999999999998</v>
      </c>
      <c r="H18" s="4">
        <f>G18/E18</f>
        <v>4.7317460317460314E-2</v>
      </c>
    </row>
    <row r="19" spans="1:8" x14ac:dyDescent="0.3">
      <c r="A19" s="4">
        <v>2</v>
      </c>
      <c r="B19" s="4" t="s">
        <v>13</v>
      </c>
      <c r="C19" s="4">
        <v>4083</v>
      </c>
      <c r="D19" s="4">
        <v>0.3</v>
      </c>
      <c r="E19" s="4">
        <v>10.5</v>
      </c>
      <c r="F19" s="4">
        <f>E19-G19</f>
        <v>9.9986999999999995</v>
      </c>
      <c r="G19" s="4">
        <v>0.50129999999999997</v>
      </c>
      <c r="H19" s="4">
        <f>G19/E19</f>
        <v>4.7742857142857142E-2</v>
      </c>
    </row>
    <row r="20" spans="1:8" x14ac:dyDescent="0.3">
      <c r="A20" s="4">
        <v>2</v>
      </c>
      <c r="B20" s="4" t="s">
        <v>13</v>
      </c>
      <c r="C20" s="4">
        <v>4085</v>
      </c>
      <c r="D20" s="4">
        <v>0.3</v>
      </c>
      <c r="E20" s="4"/>
      <c r="F20" s="4"/>
      <c r="G20" s="4">
        <v>0.4042</v>
      </c>
      <c r="H20" s="4"/>
    </row>
    <row r="21" spans="1:8" x14ac:dyDescent="0.3">
      <c r="A21" s="5">
        <v>1</v>
      </c>
      <c r="B21" s="4" t="s">
        <v>13</v>
      </c>
      <c r="C21" s="5">
        <v>3124</v>
      </c>
      <c r="D21" s="5">
        <v>1</v>
      </c>
      <c r="E21" s="4">
        <v>7.8</v>
      </c>
      <c r="F21" s="4">
        <v>7.4130000000000003</v>
      </c>
      <c r="G21" s="4">
        <v>0.38700000000000001</v>
      </c>
      <c r="H21" s="4">
        <f t="shared" si="0"/>
        <v>4.9615384615384617E-2</v>
      </c>
    </row>
    <row r="22" spans="1:8" x14ac:dyDescent="0.3">
      <c r="A22" s="5">
        <v>1</v>
      </c>
      <c r="B22" s="4" t="s">
        <v>13</v>
      </c>
      <c r="C22" s="5">
        <v>3126</v>
      </c>
      <c r="D22" s="5">
        <v>1</v>
      </c>
      <c r="E22" s="4">
        <v>8.6</v>
      </c>
      <c r="F22" s="4">
        <v>8.1890000000000001</v>
      </c>
      <c r="G22" s="4">
        <v>0.41099999999999998</v>
      </c>
      <c r="H22" s="4">
        <f t="shared" si="0"/>
        <v>4.7790697674418604E-2</v>
      </c>
    </row>
    <row r="23" spans="1:8" x14ac:dyDescent="0.3">
      <c r="A23" s="5">
        <v>1</v>
      </c>
      <c r="B23" s="4" t="s">
        <v>13</v>
      </c>
      <c r="C23" s="5">
        <v>3130</v>
      </c>
      <c r="D23" s="5">
        <v>1</v>
      </c>
      <c r="E23" s="4">
        <v>7.7</v>
      </c>
      <c r="F23" s="4">
        <v>7.3019999999999996</v>
      </c>
      <c r="G23" s="4">
        <v>0.39800000000000002</v>
      </c>
      <c r="H23" s="4">
        <f t="shared" si="0"/>
        <v>5.1688311688311693E-2</v>
      </c>
    </row>
    <row r="24" spans="1:8" x14ac:dyDescent="0.3">
      <c r="A24" s="4">
        <v>2</v>
      </c>
      <c r="B24" s="4" t="s">
        <v>13</v>
      </c>
      <c r="C24" s="4">
        <v>4096</v>
      </c>
      <c r="D24" s="4">
        <v>1</v>
      </c>
      <c r="E24" s="4">
        <v>6.7</v>
      </c>
      <c r="F24" s="4">
        <f>E24-G24</f>
        <v>6.3418000000000001</v>
      </c>
      <c r="G24" s="4">
        <v>0.35820000000000002</v>
      </c>
      <c r="H24" s="4">
        <f t="shared" ref="H24:H31" si="1">G24/E24</f>
        <v>5.3462686567164179E-2</v>
      </c>
    </row>
    <row r="25" spans="1:8" x14ac:dyDescent="0.3">
      <c r="A25" s="4">
        <v>2</v>
      </c>
      <c r="B25" s="4" t="s">
        <v>13</v>
      </c>
      <c r="C25" s="4">
        <v>4099</v>
      </c>
      <c r="D25" s="4">
        <v>1</v>
      </c>
      <c r="E25" s="4">
        <v>6.8</v>
      </c>
      <c r="F25" s="4">
        <f>E25-G25</f>
        <v>6.4123999999999999</v>
      </c>
      <c r="G25" s="4">
        <v>0.3876</v>
      </c>
      <c r="H25" s="4">
        <f t="shared" si="1"/>
        <v>5.7000000000000002E-2</v>
      </c>
    </row>
    <row r="26" spans="1:8" x14ac:dyDescent="0.3">
      <c r="A26" s="5">
        <v>1</v>
      </c>
      <c r="B26" s="6" t="s">
        <v>15</v>
      </c>
      <c r="C26" s="4">
        <v>3047</v>
      </c>
      <c r="D26" s="4">
        <v>0</v>
      </c>
      <c r="E26" s="4">
        <v>19.09</v>
      </c>
      <c r="F26" s="4">
        <v>18.183299999999999</v>
      </c>
      <c r="G26" s="4">
        <v>0.90669999999999995</v>
      </c>
      <c r="H26" s="4">
        <f t="shared" si="1"/>
        <v>4.7496071241487685E-2</v>
      </c>
    </row>
    <row r="27" spans="1:8" x14ac:dyDescent="0.3">
      <c r="A27" s="5">
        <v>1</v>
      </c>
      <c r="B27" s="6" t="s">
        <v>15</v>
      </c>
      <c r="C27" s="4">
        <v>3064</v>
      </c>
      <c r="D27" s="4">
        <v>0</v>
      </c>
      <c r="E27" s="4">
        <v>19.635000000000002</v>
      </c>
      <c r="F27" s="4">
        <v>18.707000000000001</v>
      </c>
      <c r="G27" s="4">
        <v>0.92835000000000001</v>
      </c>
      <c r="H27" s="4">
        <f t="shared" si="1"/>
        <v>4.7280366692131398E-2</v>
      </c>
    </row>
    <row r="28" spans="1:8" x14ac:dyDescent="0.3">
      <c r="A28" s="5">
        <v>1</v>
      </c>
      <c r="B28" s="6" t="s">
        <v>15</v>
      </c>
      <c r="C28" s="4">
        <v>3048</v>
      </c>
      <c r="D28" s="4">
        <v>0</v>
      </c>
      <c r="E28" s="4">
        <v>18.763300000000001</v>
      </c>
      <c r="F28" s="4">
        <v>17.850999999999999</v>
      </c>
      <c r="G28" s="4">
        <v>0.91269999999999996</v>
      </c>
      <c r="H28" s="4">
        <f t="shared" si="1"/>
        <v>4.864282935304557E-2</v>
      </c>
    </row>
    <row r="29" spans="1:8" x14ac:dyDescent="0.3">
      <c r="A29" s="5">
        <v>1</v>
      </c>
      <c r="B29" s="6" t="s">
        <v>15</v>
      </c>
      <c r="C29" s="4">
        <v>3054</v>
      </c>
      <c r="D29" s="4">
        <v>0</v>
      </c>
      <c r="E29" s="4">
        <v>19.43</v>
      </c>
      <c r="F29" s="4">
        <v>18.547999999999998</v>
      </c>
      <c r="G29" s="4">
        <v>0.88170000000000004</v>
      </c>
      <c r="H29" s="4">
        <f t="shared" si="1"/>
        <v>4.5378281008749362E-2</v>
      </c>
    </row>
    <row r="30" spans="1:8" x14ac:dyDescent="0.3">
      <c r="A30" s="5">
        <v>1</v>
      </c>
      <c r="B30" s="6" t="s">
        <v>15</v>
      </c>
      <c r="C30" s="4">
        <v>3060</v>
      </c>
      <c r="D30" s="4">
        <v>0</v>
      </c>
      <c r="E30" s="4">
        <v>19.11</v>
      </c>
      <c r="F30" s="4">
        <v>18.207899999999999</v>
      </c>
      <c r="G30" s="4">
        <v>0.90210000000000001</v>
      </c>
      <c r="H30" s="4">
        <f t="shared" si="1"/>
        <v>4.7205651491365776E-2</v>
      </c>
    </row>
    <row r="31" spans="1:8" x14ac:dyDescent="0.3">
      <c r="A31" s="5">
        <v>1</v>
      </c>
      <c r="B31" s="6" t="s">
        <v>15</v>
      </c>
      <c r="C31" s="4">
        <v>3059</v>
      </c>
      <c r="D31" s="4">
        <v>0</v>
      </c>
      <c r="E31" s="4">
        <v>20.260000000000002</v>
      </c>
      <c r="F31" s="4">
        <v>19.259</v>
      </c>
      <c r="G31" s="4">
        <v>1</v>
      </c>
      <c r="H31" s="4">
        <f t="shared" si="1"/>
        <v>4.9358341559723587E-2</v>
      </c>
    </row>
    <row r="32" spans="1:8" x14ac:dyDescent="0.3">
      <c r="A32" s="4">
        <v>2</v>
      </c>
      <c r="B32" s="6" t="s">
        <v>15</v>
      </c>
      <c r="C32" s="4">
        <v>4042</v>
      </c>
      <c r="D32" s="4">
        <v>0</v>
      </c>
      <c r="E32" s="4">
        <v>18.079999999999998</v>
      </c>
      <c r="F32" s="11">
        <v>17.1829</v>
      </c>
      <c r="G32" s="4">
        <v>0.89710000000000001</v>
      </c>
      <c r="H32" s="4">
        <f t="shared" ref="H32:H37" si="2">G32/E32</f>
        <v>4.9618362831858415E-2</v>
      </c>
    </row>
    <row r="33" spans="1:8" x14ac:dyDescent="0.3">
      <c r="A33" s="4">
        <v>2</v>
      </c>
      <c r="B33" s="6" t="s">
        <v>15</v>
      </c>
      <c r="C33" s="4">
        <v>4048</v>
      </c>
      <c r="D33" s="4">
        <v>0</v>
      </c>
      <c r="E33" s="4">
        <v>17.835000000000001</v>
      </c>
      <c r="F33" s="11">
        <v>16.941199999999998</v>
      </c>
      <c r="G33" s="4">
        <v>0.89380000000000004</v>
      </c>
      <c r="H33" s="4">
        <f t="shared" si="2"/>
        <v>5.0114942528735634E-2</v>
      </c>
    </row>
    <row r="34" spans="1:8" x14ac:dyDescent="0.3">
      <c r="A34" s="4">
        <v>2</v>
      </c>
      <c r="B34" s="6" t="s">
        <v>15</v>
      </c>
      <c r="C34" s="4">
        <v>4051</v>
      </c>
      <c r="D34" s="4">
        <v>0</v>
      </c>
      <c r="E34" s="4">
        <v>19.877500000000001</v>
      </c>
      <c r="F34" s="11">
        <v>18.929829999999999</v>
      </c>
      <c r="G34" s="4">
        <v>1.0276000000000001</v>
      </c>
      <c r="H34" s="4">
        <f t="shared" si="2"/>
        <v>5.1696641931832474E-2</v>
      </c>
    </row>
    <row r="35" spans="1:8" x14ac:dyDescent="0.3">
      <c r="A35" s="5">
        <v>1</v>
      </c>
      <c r="B35" s="6" t="s">
        <v>15</v>
      </c>
      <c r="C35" s="4">
        <v>3101</v>
      </c>
      <c r="D35" s="4">
        <v>0.1</v>
      </c>
      <c r="E35" s="4">
        <v>21.125</v>
      </c>
      <c r="F35" s="4">
        <v>20.132999999999999</v>
      </c>
      <c r="G35" s="4">
        <v>0.99185000000000001</v>
      </c>
      <c r="H35" s="4">
        <f t="shared" si="2"/>
        <v>4.6951479289940826E-2</v>
      </c>
    </row>
    <row r="36" spans="1:8" x14ac:dyDescent="0.3">
      <c r="A36" s="5">
        <v>1</v>
      </c>
      <c r="B36" s="6" t="s">
        <v>15</v>
      </c>
      <c r="C36" s="4">
        <v>3088</v>
      </c>
      <c r="D36" s="4">
        <v>0.1</v>
      </c>
      <c r="E36" s="4">
        <v>19.649999999999999</v>
      </c>
      <c r="F36" s="4">
        <v>18.748449999999998</v>
      </c>
      <c r="G36" s="4">
        <v>0.90154999999999996</v>
      </c>
      <c r="H36" s="4">
        <f t="shared" si="2"/>
        <v>4.5880407124681936E-2</v>
      </c>
    </row>
    <row r="37" spans="1:8" x14ac:dyDescent="0.3">
      <c r="A37" s="4">
        <v>2</v>
      </c>
      <c r="B37" s="6" t="s">
        <v>15</v>
      </c>
      <c r="C37" s="4">
        <v>4067</v>
      </c>
      <c r="D37" s="4">
        <v>0.1</v>
      </c>
      <c r="E37" s="4">
        <v>19.504999999999999</v>
      </c>
      <c r="F37" s="11">
        <v>18.69735</v>
      </c>
      <c r="G37" s="4">
        <v>0.80764999999999998</v>
      </c>
      <c r="H37" s="4">
        <f t="shared" si="2"/>
        <v>4.1407331453473473E-2</v>
      </c>
    </row>
    <row r="38" spans="1:8" x14ac:dyDescent="0.3">
      <c r="A38" s="5">
        <v>1</v>
      </c>
      <c r="B38" s="6" t="s">
        <v>15</v>
      </c>
      <c r="C38" s="4">
        <v>3072</v>
      </c>
      <c r="D38" s="4">
        <v>0.01</v>
      </c>
      <c r="E38" s="4">
        <v>19.03</v>
      </c>
      <c r="F38" s="4">
        <v>18.1675</v>
      </c>
      <c r="G38" s="4">
        <v>0.86250000000000004</v>
      </c>
      <c r="H38" s="4">
        <f>G38/E38</f>
        <v>4.53231739358907E-2</v>
      </c>
    </row>
    <row r="39" spans="1:8" x14ac:dyDescent="0.3">
      <c r="A39" s="5">
        <v>1</v>
      </c>
      <c r="B39" s="6" t="s">
        <v>15</v>
      </c>
      <c r="C39" s="4">
        <v>3065</v>
      </c>
      <c r="D39" s="4">
        <v>0.01</v>
      </c>
      <c r="E39" s="4">
        <v>20.355</v>
      </c>
      <c r="F39" s="4">
        <v>19.3293</v>
      </c>
      <c r="G39" s="4">
        <v>1.0257000000000001</v>
      </c>
      <c r="H39" s="4">
        <f>G39/E39</f>
        <v>5.0390567428150332E-2</v>
      </c>
    </row>
    <row r="40" spans="1:8" x14ac:dyDescent="0.3">
      <c r="A40" s="5">
        <v>1</v>
      </c>
      <c r="B40" s="6" t="s">
        <v>15</v>
      </c>
      <c r="C40" s="4">
        <v>3066</v>
      </c>
      <c r="D40" s="4">
        <v>0.01</v>
      </c>
      <c r="E40" s="4">
        <v>20.677</v>
      </c>
      <c r="F40" s="4">
        <v>19.707999999999998</v>
      </c>
      <c r="G40" s="4">
        <v>0.96840000000000004</v>
      </c>
      <c r="H40" s="4">
        <f>G40/E40</f>
        <v>4.6834647192532768E-2</v>
      </c>
    </row>
    <row r="41" spans="1:8" x14ac:dyDescent="0.3">
      <c r="A41" s="4">
        <v>2</v>
      </c>
      <c r="B41" s="6" t="s">
        <v>15</v>
      </c>
      <c r="C41" s="4">
        <v>4052</v>
      </c>
      <c r="D41" s="4">
        <v>0.01</v>
      </c>
      <c r="E41" s="4">
        <v>19.593299999999999</v>
      </c>
      <c r="F41" s="11">
        <v>18.564567</v>
      </c>
      <c r="G41" s="4">
        <v>1.0287667</v>
      </c>
      <c r="H41" s="4">
        <f t="shared" ref="H41:H42" si="3">G41/E41</f>
        <v>5.2506045433898328E-2</v>
      </c>
    </row>
    <row r="42" spans="1:8" x14ac:dyDescent="0.3">
      <c r="A42" s="4">
        <v>2</v>
      </c>
      <c r="B42" s="6" t="s">
        <v>15</v>
      </c>
      <c r="C42" s="4">
        <v>4057</v>
      </c>
      <c r="D42" s="4">
        <v>0.01</v>
      </c>
      <c r="E42" s="4">
        <v>19.1633</v>
      </c>
      <c r="F42" s="4">
        <v>18.180599999999998</v>
      </c>
      <c r="G42" s="4">
        <v>0.98273299999999997</v>
      </c>
      <c r="H42" s="4">
        <f t="shared" si="3"/>
        <v>5.1282033887691578E-2</v>
      </c>
    </row>
    <row r="43" spans="1:8" x14ac:dyDescent="0.3">
      <c r="A43" s="5">
        <v>1</v>
      </c>
      <c r="B43" s="6" t="s">
        <v>15</v>
      </c>
      <c r="C43" s="4">
        <v>3109</v>
      </c>
      <c r="D43" s="4">
        <v>0.3</v>
      </c>
      <c r="E43" s="4">
        <v>21.414999999999999</v>
      </c>
      <c r="F43" s="4">
        <v>20.259</v>
      </c>
      <c r="G43" s="8">
        <v>1.1559999999999999</v>
      </c>
      <c r="H43" s="4">
        <f>G43/E43</f>
        <v>5.3980854541209433E-2</v>
      </c>
    </row>
    <row r="44" spans="1:8" x14ac:dyDescent="0.3">
      <c r="A44" s="5">
        <v>1</v>
      </c>
      <c r="B44" s="6" t="s">
        <v>15</v>
      </c>
      <c r="C44" s="4">
        <v>3111</v>
      </c>
      <c r="D44" s="4">
        <v>0.3</v>
      </c>
      <c r="E44" s="8">
        <v>21.56</v>
      </c>
      <c r="F44" s="8">
        <v>20.449000000000002</v>
      </c>
      <c r="G44" s="4">
        <v>1.111</v>
      </c>
      <c r="H44" s="4">
        <f>G44/E44</f>
        <v>5.1530612244897959E-2</v>
      </c>
    </row>
    <row r="45" spans="1:8" x14ac:dyDescent="0.3">
      <c r="A45" s="5">
        <v>1</v>
      </c>
      <c r="B45" s="6" t="s">
        <v>15</v>
      </c>
      <c r="C45" s="4">
        <v>3118</v>
      </c>
      <c r="D45" s="4">
        <v>0.3</v>
      </c>
      <c r="E45" s="4">
        <v>20.46</v>
      </c>
      <c r="F45" s="4">
        <v>19.498000000000001</v>
      </c>
      <c r="G45" s="4">
        <v>0.96199999999999997</v>
      </c>
      <c r="H45" s="4">
        <f>G45/E45</f>
        <v>4.7018572825024432E-2</v>
      </c>
    </row>
    <row r="46" spans="1:8" x14ac:dyDescent="0.3">
      <c r="A46" s="5">
        <v>1</v>
      </c>
      <c r="B46" s="6" t="s">
        <v>15</v>
      </c>
      <c r="C46" s="4">
        <v>3119</v>
      </c>
      <c r="D46" s="4">
        <v>0.3</v>
      </c>
      <c r="E46" s="4">
        <v>20.067</v>
      </c>
      <c r="F46" s="4">
        <v>19.061</v>
      </c>
      <c r="G46" s="4">
        <v>1.006</v>
      </c>
      <c r="H46" s="4">
        <f>G46/E46</f>
        <v>5.0132057607016493E-2</v>
      </c>
    </row>
    <row r="47" spans="1:8" x14ac:dyDescent="0.3">
      <c r="A47" s="5">
        <v>1</v>
      </c>
      <c r="B47" s="6" t="s">
        <v>15</v>
      </c>
      <c r="C47" s="4">
        <v>3120</v>
      </c>
      <c r="D47" s="4">
        <v>0.3</v>
      </c>
      <c r="E47" s="4">
        <v>20.094999999999999</v>
      </c>
      <c r="F47" s="4">
        <v>19.12</v>
      </c>
      <c r="G47" s="4">
        <v>0.97399999999999998</v>
      </c>
      <c r="H47" s="4">
        <f>G47/E47</f>
        <v>4.8469768599154021E-2</v>
      </c>
    </row>
    <row r="48" spans="1:8" x14ac:dyDescent="0.3">
      <c r="A48" s="4">
        <v>2</v>
      </c>
      <c r="B48" s="6" t="s">
        <v>15</v>
      </c>
      <c r="C48" s="4">
        <v>4078</v>
      </c>
      <c r="D48" s="4">
        <v>0.3</v>
      </c>
      <c r="E48" s="4">
        <v>19.010000000000002</v>
      </c>
      <c r="F48" s="11">
        <v>18.240400000000001</v>
      </c>
      <c r="G48" s="4">
        <v>0.76959999999999995</v>
      </c>
      <c r="H48" s="4">
        <f t="shared" ref="H48:H51" si="4">G48/E48</f>
        <v>4.0483955812730135E-2</v>
      </c>
    </row>
    <row r="49" spans="1:8" x14ac:dyDescent="0.3">
      <c r="A49" s="4">
        <v>2</v>
      </c>
      <c r="B49" s="6" t="s">
        <v>15</v>
      </c>
      <c r="C49" s="4">
        <v>4082</v>
      </c>
      <c r="D49" s="4">
        <v>0.3</v>
      </c>
      <c r="E49" s="4">
        <v>17.892499999999998</v>
      </c>
      <c r="F49" s="11">
        <v>17.053100000000001</v>
      </c>
      <c r="G49" s="4">
        <v>0.83940000000000003</v>
      </c>
      <c r="H49" s="4">
        <f t="shared" si="4"/>
        <v>4.6913511247729502E-2</v>
      </c>
    </row>
    <row r="50" spans="1:8" x14ac:dyDescent="0.3">
      <c r="A50" s="4">
        <v>2</v>
      </c>
      <c r="B50" s="6" t="s">
        <v>15</v>
      </c>
      <c r="C50" s="4">
        <v>4083</v>
      </c>
      <c r="D50" s="4">
        <v>0.3</v>
      </c>
      <c r="E50" s="4">
        <v>20.71</v>
      </c>
      <c r="F50" s="11">
        <v>19.7026</v>
      </c>
      <c r="G50" s="4">
        <v>1.0074000000000001</v>
      </c>
      <c r="H50" s="4">
        <f t="shared" si="4"/>
        <v>4.8643167551907292E-2</v>
      </c>
    </row>
    <row r="51" spans="1:8" x14ac:dyDescent="0.3">
      <c r="A51" s="4">
        <v>2</v>
      </c>
      <c r="B51" s="6" t="s">
        <v>15</v>
      </c>
      <c r="C51" s="4">
        <v>4085</v>
      </c>
      <c r="D51" s="4">
        <v>0.3</v>
      </c>
      <c r="E51" s="4">
        <v>19.993300000000001</v>
      </c>
      <c r="F51" s="11">
        <v>19.295200000000001</v>
      </c>
      <c r="G51" s="4">
        <v>0.698133</v>
      </c>
      <c r="H51" s="4">
        <f t="shared" si="4"/>
        <v>3.491834764646156E-2</v>
      </c>
    </row>
    <row r="52" spans="1:8" x14ac:dyDescent="0.3">
      <c r="A52" s="5">
        <v>1</v>
      </c>
      <c r="B52" s="6" t="s">
        <v>15</v>
      </c>
      <c r="C52" s="4">
        <v>3124</v>
      </c>
      <c r="D52" s="4">
        <v>1</v>
      </c>
      <c r="E52" s="4">
        <v>20.39</v>
      </c>
      <c r="F52" s="4">
        <v>19.402000000000001</v>
      </c>
      <c r="G52" s="4">
        <v>0.98770000000000002</v>
      </c>
      <c r="H52" s="4">
        <f>G52/E52</f>
        <v>4.8440411966650318E-2</v>
      </c>
    </row>
    <row r="53" spans="1:8" x14ac:dyDescent="0.3">
      <c r="A53" s="5">
        <v>1</v>
      </c>
      <c r="B53" s="6" t="s">
        <v>15</v>
      </c>
      <c r="C53" s="4">
        <v>3126</v>
      </c>
      <c r="D53" s="4">
        <v>1</v>
      </c>
      <c r="E53" s="4">
        <v>20.38</v>
      </c>
      <c r="F53" s="4">
        <v>19.469000000000001</v>
      </c>
      <c r="G53" s="4">
        <v>0.91</v>
      </c>
      <c r="H53" s="4">
        <f>G53/E53</f>
        <v>4.4651619234543673E-2</v>
      </c>
    </row>
    <row r="54" spans="1:8" x14ac:dyDescent="0.3">
      <c r="A54" s="6">
        <v>1</v>
      </c>
      <c r="B54" s="6" t="s">
        <v>15</v>
      </c>
      <c r="C54" s="4">
        <v>3128</v>
      </c>
      <c r="D54" s="4">
        <v>1</v>
      </c>
      <c r="E54" s="4">
        <v>22.63</v>
      </c>
      <c r="F54" s="4">
        <v>21.692799999999998</v>
      </c>
      <c r="G54" s="4">
        <v>0.93720000000000003</v>
      </c>
      <c r="H54" s="4">
        <f>G54/E54</f>
        <v>4.1414052143172786E-2</v>
      </c>
    </row>
    <row r="55" spans="1:8" x14ac:dyDescent="0.3">
      <c r="A55" s="4">
        <v>1</v>
      </c>
      <c r="B55" s="6" t="s">
        <v>15</v>
      </c>
      <c r="C55" s="4">
        <v>3130</v>
      </c>
      <c r="D55" s="4">
        <v>1</v>
      </c>
      <c r="E55" s="4">
        <v>19.175000000000001</v>
      </c>
      <c r="F55" s="4">
        <v>18.245000000000001</v>
      </c>
      <c r="G55" s="4">
        <v>0.93</v>
      </c>
      <c r="H55" s="4">
        <f>G55/E55</f>
        <v>4.8500651890482402E-2</v>
      </c>
    </row>
    <row r="56" spans="1:8" x14ac:dyDescent="0.3">
      <c r="A56" s="5">
        <v>1</v>
      </c>
      <c r="B56" s="6" t="s">
        <v>15</v>
      </c>
      <c r="C56" s="4">
        <v>3135</v>
      </c>
      <c r="D56" s="4">
        <v>1</v>
      </c>
      <c r="E56" s="4">
        <v>19.440000000000001</v>
      </c>
      <c r="F56" s="4">
        <v>18.510999999999999</v>
      </c>
      <c r="G56" s="4">
        <v>0.92889999999999995</v>
      </c>
      <c r="H56" s="4">
        <f>G56/E56</f>
        <v>4.7782921810699583E-2</v>
      </c>
    </row>
    <row r="57" spans="1:8" x14ac:dyDescent="0.3">
      <c r="A57" s="4">
        <v>2</v>
      </c>
      <c r="B57" s="6" t="s">
        <v>15</v>
      </c>
      <c r="C57" s="4">
        <v>4096</v>
      </c>
      <c r="D57" s="4">
        <v>1</v>
      </c>
      <c r="E57" s="4">
        <v>19.420000000000002</v>
      </c>
      <c r="F57" s="11">
        <v>18.752549999999999</v>
      </c>
      <c r="G57" s="4">
        <v>0.66744999999999999</v>
      </c>
      <c r="H57" s="4">
        <f t="shared" ref="H57:H59" si="5">G57/E57</f>
        <v>3.4369207003089597E-2</v>
      </c>
    </row>
    <row r="58" spans="1:8" x14ac:dyDescent="0.3">
      <c r="A58" s="4">
        <v>2</v>
      </c>
      <c r="B58" s="6" t="s">
        <v>15</v>
      </c>
      <c r="C58" s="4">
        <v>4098</v>
      </c>
      <c r="D58" s="4">
        <v>1</v>
      </c>
      <c r="E58" s="4">
        <v>18.065000000000001</v>
      </c>
      <c r="F58" s="11">
        <v>17.214749999999999</v>
      </c>
      <c r="G58" s="4">
        <v>0.85024999999999995</v>
      </c>
      <c r="H58" s="4">
        <f t="shared" si="5"/>
        <v>4.706615001383891E-2</v>
      </c>
    </row>
    <row r="59" spans="1:8" x14ac:dyDescent="0.3">
      <c r="A59" s="4">
        <v>2</v>
      </c>
      <c r="B59" s="6" t="s">
        <v>15</v>
      </c>
      <c r="C59" s="4">
        <v>4099</v>
      </c>
      <c r="D59" s="4">
        <v>1</v>
      </c>
      <c r="E59" s="4">
        <v>19.684999999999999</v>
      </c>
      <c r="F59" s="11">
        <v>18.7441</v>
      </c>
      <c r="G59" s="4">
        <v>0.94089999999999996</v>
      </c>
      <c r="H59" s="4">
        <f t="shared" si="5"/>
        <v>4.7797815595631191E-2</v>
      </c>
    </row>
    <row r="71" spans="1:1" x14ac:dyDescent="0.3">
      <c r="A71" t="s">
        <v>16</v>
      </c>
    </row>
  </sheetData>
  <phoneticPr fontId="2" type="noConversion"/>
  <pageMargins left="0.7" right="0.7" top="0.75" bottom="0.75" header="0.3" footer="0.3"/>
  <pageSetup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Expt 1 and 2</vt:lpstr>
      <vt:lpstr>Expt 1 and 2 PND 21</vt:lpstr>
      <vt:lpstr>Expt 1 and 2 PND 61</vt:lpstr>
      <vt:lpstr>Raw Data</vt:lpstr>
      <vt:lpstr>SAS</vt:lpstr>
      <vt:lpstr>'Expt 1 and 2'!Print_Titles</vt:lpstr>
      <vt:lpstr>'Expt 1 and 2 PND 21'!Print_Titles</vt:lpstr>
      <vt:lpstr>'Expt 1 and 2 PND 61'!Print_Titles</vt:lpstr>
      <vt:lpstr>'Raw Data'!Print_Titles</vt:lpstr>
      <vt:lpstr>SAS!Print_Titles</vt:lpstr>
    </vt:vector>
  </TitlesOfParts>
  <Company>NIEHS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Table3</dc:title>
  <dc:subject>C57Bl6_Body_Liver_Weight</dc:subject>
  <dc:creator>Deirdre K. Tucker</dc:creator>
  <cp:keywords>Weight</cp:keywords>
  <cp:lastModifiedBy>Xiaohua Gao</cp:lastModifiedBy>
  <cp:lastPrinted>2016-03-23T14:44:23Z</cp:lastPrinted>
  <dcterms:created xsi:type="dcterms:W3CDTF">2013-05-10T17:00:39Z</dcterms:created>
  <dcterms:modified xsi:type="dcterms:W3CDTF">2016-03-23T14:44:35Z</dcterms:modified>
  <dc:language>English</dc:language>
</cp:coreProperties>
</file>