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3768" yWindow="12" windowWidth="24672" windowHeight="11808" activeTab="5"/>
  </bookViews>
  <sheets>
    <sheet name="Block 1" sheetId="1" r:id="rId1"/>
    <sheet name="Block 2" sheetId="2" r:id="rId2"/>
    <sheet name="Combined" sheetId="3" r:id="rId3"/>
    <sheet name="Block Effect" sheetId="4" r:id="rId4"/>
    <sheet name="Hand Calculation" sheetId="6" r:id="rId5"/>
    <sheet name="SAS" sheetId="5" r:id="rId6"/>
  </sheets>
  <definedNames>
    <definedName name="_xlnm.Print_Titles" localSheetId="0">'Block 1'!$22:$22</definedName>
    <definedName name="_xlnm.Print_Titles" localSheetId="1">'Block 2'!$16:$16</definedName>
    <definedName name="_xlnm.Print_Titles" localSheetId="3">'Block Effect'!$1:$1</definedName>
    <definedName name="_xlnm.Print_Titles" localSheetId="2">Combined!$21:$21</definedName>
    <definedName name="_xlnm.Print_Titles" localSheetId="4">'Hand Calculation'!$1:$1</definedName>
  </definedName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66" i="1" l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L11" i="1"/>
  <c r="H11" i="1"/>
  <c r="L10" i="1"/>
  <c r="H10" i="1"/>
  <c r="L9" i="1"/>
  <c r="H9" i="1"/>
  <c r="L8" i="1"/>
  <c r="H8" i="1"/>
  <c r="L7" i="1"/>
  <c r="H7" i="1"/>
  <c r="L6" i="1"/>
  <c r="H6" i="1"/>
  <c r="L5" i="1"/>
  <c r="H5" i="1"/>
  <c r="L4" i="1"/>
  <c r="H4" i="1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K14" i="2"/>
  <c r="G14" i="2"/>
  <c r="K13" i="2"/>
  <c r="G13" i="2"/>
  <c r="K12" i="2"/>
  <c r="G12" i="2"/>
  <c r="K11" i="2"/>
  <c r="G11" i="2"/>
  <c r="K10" i="2"/>
  <c r="G10" i="2"/>
  <c r="K8" i="2"/>
  <c r="G8" i="2"/>
  <c r="K7" i="2"/>
  <c r="G7" i="2"/>
  <c r="K6" i="2"/>
  <c r="G6" i="2"/>
  <c r="K5" i="2"/>
  <c r="G5" i="2"/>
  <c r="K4" i="2"/>
  <c r="G4" i="2"/>
  <c r="G62" i="4"/>
  <c r="G54" i="4"/>
  <c r="G41" i="4"/>
  <c r="G36" i="4"/>
  <c r="G26" i="4"/>
  <c r="G21" i="4"/>
  <c r="G13" i="4"/>
  <c r="G8" i="4"/>
  <c r="F132" i="3"/>
  <c r="F129" i="3"/>
  <c r="F126" i="3"/>
  <c r="F123" i="3"/>
  <c r="F117" i="3"/>
  <c r="F108" i="3"/>
  <c r="F105" i="3"/>
  <c r="F101" i="3"/>
  <c r="F97" i="3"/>
  <c r="F92" i="3"/>
  <c r="F89" i="3"/>
  <c r="F83" i="3"/>
  <c r="F78" i="3"/>
  <c r="F73" i="3"/>
  <c r="F70" i="3"/>
  <c r="F66" i="3"/>
  <c r="F59" i="3"/>
  <c r="F56" i="3"/>
  <c r="F51" i="3"/>
  <c r="F48" i="3"/>
  <c r="F42" i="3"/>
  <c r="F37" i="3"/>
  <c r="F31" i="3"/>
  <c r="F27" i="3"/>
  <c r="F24" i="3"/>
  <c r="H17" i="3"/>
  <c r="H16" i="3"/>
  <c r="H15" i="3"/>
  <c r="H14" i="3"/>
  <c r="P13" i="3"/>
  <c r="H13" i="3"/>
  <c r="P12" i="3"/>
  <c r="H12" i="3"/>
  <c r="P11" i="3"/>
  <c r="H11" i="3"/>
  <c r="P10" i="3"/>
  <c r="H10" i="3"/>
  <c r="P9" i="3"/>
  <c r="H9" i="3"/>
  <c r="H8" i="3"/>
  <c r="P7" i="3"/>
  <c r="H7" i="3"/>
  <c r="P6" i="3"/>
  <c r="H6" i="3"/>
  <c r="P5" i="3"/>
  <c r="H5" i="3"/>
  <c r="P4" i="3"/>
  <c r="H4" i="3"/>
  <c r="P3" i="3"/>
  <c r="H3" i="3"/>
  <c r="H56" i="6"/>
  <c r="H57" i="6" s="1"/>
  <c r="H55" i="6"/>
  <c r="H47" i="6"/>
  <c r="H48" i="6" s="1"/>
  <c r="H46" i="6"/>
  <c r="H43" i="6"/>
  <c r="H44" i="6"/>
  <c r="H42" i="6"/>
  <c r="H38" i="6"/>
  <c r="H39" i="6"/>
  <c r="H37" i="6"/>
  <c r="H28" i="6"/>
  <c r="H29" i="6"/>
  <c r="H27" i="6"/>
  <c r="H23" i="6"/>
  <c r="H24" i="6"/>
  <c r="H22" i="6"/>
  <c r="H19" i="6"/>
  <c r="H20" i="6"/>
  <c r="H18" i="6"/>
  <c r="H15" i="6"/>
  <c r="H16" i="6"/>
  <c r="H14" i="6"/>
  <c r="H10" i="6"/>
  <c r="H11" i="6" s="1"/>
  <c r="H9" i="6"/>
  <c r="H3" i="6"/>
  <c r="H4" i="6" s="1"/>
  <c r="H2" i="6"/>
</calcChain>
</file>

<file path=xl/sharedStrings.xml><?xml version="1.0" encoding="utf-8"?>
<sst xmlns="http://schemas.openxmlformats.org/spreadsheetml/2006/main" count="481" uniqueCount="103">
  <si>
    <t>2.9 ± 0.2 (7)</t>
    <phoneticPr fontId="2" type="noConversion"/>
  </si>
  <si>
    <t>2.5 ± 0.4 (5)</t>
    <phoneticPr fontId="2" type="noConversion"/>
  </si>
  <si>
    <t>2.1 ± 0.7 (2)</t>
    <phoneticPr fontId="2" type="noConversion"/>
  </si>
  <si>
    <t>1.5 ± 0.2 (6)</t>
    <phoneticPr fontId="2" type="noConversion"/>
  </si>
  <si>
    <t>1.8 ± 0.2 (5)</t>
    <phoneticPr fontId="2" type="noConversion"/>
  </si>
  <si>
    <t>2.8 ± 0.2 (10)</t>
    <phoneticPr fontId="2" type="noConversion"/>
  </si>
  <si>
    <t>2.25 ± 0.2 (5)</t>
    <phoneticPr fontId="2" type="noConversion"/>
  </si>
  <si>
    <t>2.56 ± 0.1 (3)</t>
    <phoneticPr fontId="2" type="noConversion"/>
  </si>
  <si>
    <t>2.1 ± 0.1 (10)</t>
    <phoneticPr fontId="2" type="noConversion"/>
  </si>
  <si>
    <t>1.7 ± 0.1 (8)</t>
    <phoneticPr fontId="2" type="noConversion"/>
  </si>
  <si>
    <t>CD-1</t>
    <phoneticPr fontId="2" type="noConversion"/>
  </si>
  <si>
    <t>C57Bl/6</t>
    <phoneticPr fontId="2" type="noConversion"/>
  </si>
  <si>
    <t>PND 35</t>
    <phoneticPr fontId="2" type="noConversion"/>
  </si>
  <si>
    <t>PND 56</t>
    <phoneticPr fontId="2" type="noConversion"/>
  </si>
  <si>
    <t>Dose</t>
    <phoneticPr fontId="2" type="noConversion"/>
  </si>
  <si>
    <t>Dee</t>
  </si>
  <si>
    <t>Sue</t>
  </si>
  <si>
    <t>4th</t>
  </si>
  <si>
    <t xml:space="preserve">4th </t>
  </si>
  <si>
    <t>5th</t>
  </si>
  <si>
    <t>3047R</t>
  </si>
  <si>
    <t>3048R</t>
  </si>
  <si>
    <t>3059R</t>
  </si>
  <si>
    <t>3059L</t>
  </si>
  <si>
    <t>3066R</t>
  </si>
  <si>
    <t>3066L</t>
  </si>
  <si>
    <t>3088R</t>
  </si>
  <si>
    <t>3097LL</t>
  </si>
  <si>
    <t>3101B</t>
  </si>
  <si>
    <t>3109R</t>
  </si>
  <si>
    <t>3118R</t>
  </si>
  <si>
    <t>3119R</t>
  </si>
  <si>
    <t>3124R</t>
  </si>
  <si>
    <t>3126N</t>
  </si>
  <si>
    <t>3130B</t>
  </si>
  <si>
    <t>3142L</t>
  </si>
  <si>
    <t>61-63</t>
  </si>
  <si>
    <t>3143B</t>
  </si>
  <si>
    <t>3144N</t>
  </si>
  <si>
    <t>3145RR</t>
  </si>
  <si>
    <t>3148L</t>
  </si>
  <si>
    <t>3149B</t>
  </si>
  <si>
    <t>3150N</t>
  </si>
  <si>
    <t>3151RR</t>
  </si>
  <si>
    <t>3154B</t>
  </si>
  <si>
    <t>3156RR</t>
  </si>
  <si>
    <t>3157LL</t>
  </si>
  <si>
    <t>3158R</t>
  </si>
  <si>
    <t>3159R</t>
  </si>
  <si>
    <t>3160R</t>
  </si>
  <si>
    <t>3161L</t>
  </si>
  <si>
    <t>3162N</t>
  </si>
  <si>
    <t>3165B</t>
  </si>
  <si>
    <t>3167RR</t>
  </si>
  <si>
    <t>3168LL</t>
  </si>
  <si>
    <t>3174LL</t>
  </si>
  <si>
    <t>3173RR</t>
  </si>
  <si>
    <t>3176L</t>
  </si>
  <si>
    <t>3177B</t>
  </si>
  <si>
    <t>3178N</t>
  </si>
  <si>
    <t>3179RR</t>
  </si>
  <si>
    <t>3181L</t>
  </si>
  <si>
    <t>3182N</t>
  </si>
  <si>
    <t>3183RR</t>
  </si>
  <si>
    <t>3185L</t>
  </si>
  <si>
    <t>3186B</t>
  </si>
  <si>
    <t>3187N</t>
  </si>
  <si>
    <t>3188RR</t>
  </si>
  <si>
    <t>3190L</t>
  </si>
  <si>
    <t>3191B</t>
  </si>
  <si>
    <t>3192N</t>
  </si>
  <si>
    <t>3193RR</t>
  </si>
  <si>
    <t>3194LL</t>
  </si>
  <si>
    <t>3196L</t>
  </si>
  <si>
    <t>3199RR</t>
  </si>
  <si>
    <t>3200LL</t>
  </si>
  <si>
    <t>3202L</t>
  </si>
  <si>
    <t>3204RR</t>
  </si>
  <si>
    <t>3205N</t>
  </si>
  <si>
    <t>3206LL</t>
  </si>
  <si>
    <t>C57Bl6 Block 2</t>
  </si>
  <si>
    <t>Avg</t>
  </si>
  <si>
    <t>Block</t>
  </si>
  <si>
    <t xml:space="preserve">Block </t>
  </si>
  <si>
    <t>AVG</t>
  </si>
  <si>
    <t>Average</t>
  </si>
  <si>
    <t>Dam ID</t>
  </si>
  <si>
    <t>Pup ID</t>
  </si>
  <si>
    <t xml:space="preserve">Pup ID </t>
  </si>
  <si>
    <t>58-63</t>
  </si>
  <si>
    <t>Dose</t>
  </si>
  <si>
    <t>PND</t>
  </si>
  <si>
    <t>MG Score</t>
  </si>
  <si>
    <t>St Dev</t>
  </si>
  <si>
    <t>SEM</t>
  </si>
  <si>
    <t>N</t>
  </si>
  <si>
    <t>PND 21</t>
    <phoneticPr fontId="2" type="noConversion"/>
  </si>
  <si>
    <t>PND 58-61</t>
    <phoneticPr fontId="2" type="noConversion"/>
  </si>
  <si>
    <t>Control</t>
    <phoneticPr fontId="2" type="noConversion"/>
  </si>
  <si>
    <t>0.1 mg/kg</t>
    <phoneticPr fontId="2" type="noConversion"/>
  </si>
  <si>
    <t>0.01 mg/kg</t>
    <phoneticPr fontId="2" type="noConversion"/>
  </si>
  <si>
    <t>0.3 mg/kg</t>
    <phoneticPr fontId="2" type="noConversion"/>
  </si>
  <si>
    <t>1.0 mg/kg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</si>
</sst>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3" xfId="0" applyFont="1" applyBorder="1" applyAlignment="1">
      <alignment horizontal="center"/>
    </xf>
    <xf numFmtId="0" fontId="4" fillId="0" borderId="1" xfId="1" applyBorder="1" applyAlignment="1">
      <alignment horizontal="right" vertical="center"/>
    </xf>
    <xf numFmtId="0" fontId="4" fillId="0" borderId="0" xfId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4" fillId="0" borderId="1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4" fillId="0" borderId="1" xfId="1" applyBorder="1" applyAlignment="1">
      <alignment horizontal="center"/>
    </xf>
    <xf numFmtId="0" fontId="4" fillId="0" borderId="0" xfId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0" xfId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/>
    <xf numFmtId="0" fontId="0" fillId="0" borderId="0" xfId="0" applyFont="1" applyBorder="1" applyAlignment="1"/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</cellXfs>
  <cellStyles count="2">
    <cellStyle name="Heading 4" xfId="1" builtinId="19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2:L66"/>
  <sheetViews>
    <sheetView workbookViewId="0">
      <selection sqref="A1:XFD1048576"/>
    </sheetView>
  </sheetViews>
  <sheetFormatPr defaultColWidth="8.88671875" defaultRowHeight="14.4" x14ac:dyDescent="0.3"/>
  <cols>
    <col min="1" max="1" width="5.6640625" style="5" customWidth="1"/>
    <col min="2" max="2" width="7.77734375" style="5" customWidth="1"/>
    <col min="3" max="3" width="7.5546875" style="5" customWidth="1"/>
    <col min="4" max="4" width="6.6640625" style="5" customWidth="1"/>
    <col min="5" max="5" width="6.88671875" style="5" customWidth="1"/>
    <col min="6" max="6" width="6.6640625" style="5" customWidth="1"/>
    <col min="7" max="7" width="5.44140625" style="5" customWidth="1"/>
    <col min="8" max="8" width="6.21875" style="5" customWidth="1"/>
    <col min="9" max="9" width="8.88671875" style="5"/>
    <col min="10" max="10" width="6" style="5" customWidth="1"/>
    <col min="11" max="11" width="5.77734375" style="5" customWidth="1"/>
    <col min="12" max="12" width="6.77734375" style="5" customWidth="1"/>
    <col min="13" max="16384" width="8.88671875" style="5"/>
  </cols>
  <sheetData>
    <row r="2" spans="1:12" s="8" customFormat="1" x14ac:dyDescent="0.3">
      <c r="A2" s="7" t="s">
        <v>82</v>
      </c>
      <c r="B2" s="7"/>
      <c r="C2" s="7"/>
      <c r="D2" s="7"/>
      <c r="E2" s="7"/>
      <c r="F2" s="7" t="s">
        <v>15</v>
      </c>
      <c r="G2" s="7" t="s">
        <v>15</v>
      </c>
      <c r="H2" s="7" t="s">
        <v>81</v>
      </c>
      <c r="J2" s="7" t="s">
        <v>16</v>
      </c>
      <c r="K2" s="7" t="s">
        <v>16</v>
      </c>
      <c r="L2" s="7" t="s">
        <v>81</v>
      </c>
    </row>
    <row r="3" spans="1:12" x14ac:dyDescent="0.3">
      <c r="A3" s="4"/>
      <c r="B3" s="4"/>
      <c r="C3" s="4"/>
      <c r="D3" s="4"/>
      <c r="E3" s="4"/>
      <c r="F3" s="4" t="s">
        <v>17</v>
      </c>
      <c r="G3" s="4" t="s">
        <v>19</v>
      </c>
      <c r="H3" s="4"/>
      <c r="J3" s="4" t="s">
        <v>19</v>
      </c>
      <c r="K3" s="4" t="s">
        <v>18</v>
      </c>
      <c r="L3" s="4"/>
    </row>
    <row r="4" spans="1:12" x14ac:dyDescent="0.3">
      <c r="A4" s="4">
        <v>1</v>
      </c>
      <c r="B4" s="4" t="s">
        <v>20</v>
      </c>
      <c r="C4" s="4">
        <v>3141</v>
      </c>
      <c r="D4" s="4">
        <v>0</v>
      </c>
      <c r="E4" s="4">
        <v>21</v>
      </c>
      <c r="F4" s="4">
        <v>2.5</v>
      </c>
      <c r="G4" s="4"/>
      <c r="H4" s="4">
        <f>AVERAGE(F4:G4)</f>
        <v>2.5</v>
      </c>
      <c r="J4" s="4"/>
      <c r="K4" s="4">
        <v>3</v>
      </c>
      <c r="L4" s="4">
        <f>AVERAGE(J4:K4)</f>
        <v>3</v>
      </c>
    </row>
    <row r="5" spans="1:12" x14ac:dyDescent="0.3">
      <c r="A5" s="4">
        <v>1</v>
      </c>
      <c r="B5" s="4" t="s">
        <v>21</v>
      </c>
      <c r="C5" s="4">
        <v>3147</v>
      </c>
      <c r="D5" s="4">
        <v>0</v>
      </c>
      <c r="E5" s="4">
        <v>21</v>
      </c>
      <c r="F5" s="4">
        <v>1.5</v>
      </c>
      <c r="G5" s="4">
        <v>2.5</v>
      </c>
      <c r="H5" s="4">
        <f t="shared" ref="H5:H18" si="0">AVERAGE(F5:G5)</f>
        <v>2</v>
      </c>
      <c r="J5" s="4">
        <v>2</v>
      </c>
      <c r="K5" s="4">
        <v>2</v>
      </c>
      <c r="L5" s="4">
        <f t="shared" ref="L5:L18" si="1">AVERAGE(J5:K5)</f>
        <v>2</v>
      </c>
    </row>
    <row r="6" spans="1:12" x14ac:dyDescent="0.3">
      <c r="A6" s="4">
        <v>1</v>
      </c>
      <c r="B6" s="4" t="s">
        <v>22</v>
      </c>
      <c r="C6" s="4">
        <v>3152</v>
      </c>
      <c r="D6" s="4">
        <v>0</v>
      </c>
      <c r="E6" s="4">
        <v>21</v>
      </c>
      <c r="F6" s="4">
        <v>4</v>
      </c>
      <c r="G6" s="4"/>
      <c r="H6" s="4">
        <f t="shared" si="0"/>
        <v>4</v>
      </c>
      <c r="J6" s="4"/>
      <c r="K6" s="4">
        <v>4</v>
      </c>
      <c r="L6" s="4">
        <f t="shared" si="1"/>
        <v>4</v>
      </c>
    </row>
    <row r="7" spans="1:12" x14ac:dyDescent="0.3">
      <c r="A7" s="4">
        <v>1</v>
      </c>
      <c r="B7" s="4" t="s">
        <v>23</v>
      </c>
      <c r="C7" s="4">
        <v>3153</v>
      </c>
      <c r="D7" s="4">
        <v>0</v>
      </c>
      <c r="E7" s="4">
        <v>21</v>
      </c>
      <c r="F7" s="4">
        <v>3</v>
      </c>
      <c r="G7" s="4"/>
      <c r="H7" s="4">
        <f t="shared" si="0"/>
        <v>3</v>
      </c>
      <c r="J7" s="4"/>
      <c r="K7" s="4">
        <v>2.5</v>
      </c>
      <c r="L7" s="4">
        <f t="shared" si="1"/>
        <v>2.5</v>
      </c>
    </row>
    <row r="8" spans="1:12" x14ac:dyDescent="0.3">
      <c r="A8" s="4">
        <v>1</v>
      </c>
      <c r="B8" s="4" t="s">
        <v>24</v>
      </c>
      <c r="C8" s="4">
        <v>3163</v>
      </c>
      <c r="D8" s="4">
        <v>0.01</v>
      </c>
      <c r="E8" s="4">
        <v>21</v>
      </c>
      <c r="F8" s="4">
        <v>3</v>
      </c>
      <c r="G8" s="4"/>
      <c r="H8" s="4">
        <f t="shared" si="0"/>
        <v>3</v>
      </c>
      <c r="J8" s="4"/>
      <c r="K8" s="4">
        <v>2</v>
      </c>
      <c r="L8" s="4">
        <f t="shared" si="1"/>
        <v>2</v>
      </c>
    </row>
    <row r="9" spans="1:12" x14ac:dyDescent="0.3">
      <c r="A9" s="4">
        <v>1</v>
      </c>
      <c r="B9" s="4" t="s">
        <v>25</v>
      </c>
      <c r="C9" s="4">
        <v>3164</v>
      </c>
      <c r="D9" s="4">
        <v>0.01</v>
      </c>
      <c r="E9" s="4">
        <v>21</v>
      </c>
      <c r="F9" s="4">
        <v>2.5</v>
      </c>
      <c r="G9" s="4">
        <v>3</v>
      </c>
      <c r="H9" s="4">
        <f t="shared" si="0"/>
        <v>2.75</v>
      </c>
      <c r="J9" s="4">
        <v>2.5</v>
      </c>
      <c r="K9" s="4">
        <v>1.5</v>
      </c>
      <c r="L9" s="4">
        <f t="shared" si="1"/>
        <v>2</v>
      </c>
    </row>
    <row r="10" spans="1:12" x14ac:dyDescent="0.3">
      <c r="A10" s="4">
        <v>1</v>
      </c>
      <c r="B10" s="4" t="s">
        <v>26</v>
      </c>
      <c r="C10" s="4">
        <v>3170</v>
      </c>
      <c r="D10" s="4">
        <v>0.01</v>
      </c>
      <c r="E10" s="4">
        <v>21</v>
      </c>
      <c r="F10" s="4">
        <v>1</v>
      </c>
      <c r="G10" s="4"/>
      <c r="H10" s="4">
        <f t="shared" si="0"/>
        <v>1</v>
      </c>
      <c r="J10" s="4"/>
      <c r="K10" s="4">
        <v>1.5</v>
      </c>
      <c r="L10" s="4">
        <f t="shared" si="1"/>
        <v>1.5</v>
      </c>
    </row>
    <row r="11" spans="1:12" x14ac:dyDescent="0.3">
      <c r="A11" s="4">
        <v>1</v>
      </c>
      <c r="B11" s="4" t="s">
        <v>27</v>
      </c>
      <c r="C11" s="4">
        <v>3171</v>
      </c>
      <c r="D11" s="4">
        <v>0.1</v>
      </c>
      <c r="E11" s="4">
        <v>21</v>
      </c>
      <c r="F11" s="4">
        <v>2</v>
      </c>
      <c r="G11" s="4">
        <v>1</v>
      </c>
      <c r="H11" s="4">
        <f t="shared" si="0"/>
        <v>1.5</v>
      </c>
      <c r="J11" s="4">
        <v>1</v>
      </c>
      <c r="K11" s="4">
        <v>1.5</v>
      </c>
      <c r="L11" s="4">
        <f t="shared" si="1"/>
        <v>1.25</v>
      </c>
    </row>
    <row r="12" spans="1:12" x14ac:dyDescent="0.3">
      <c r="A12" s="4">
        <v>1</v>
      </c>
      <c r="B12" s="4" t="s">
        <v>28</v>
      </c>
      <c r="C12" s="4">
        <v>3175</v>
      </c>
      <c r="D12" s="4">
        <v>0.1</v>
      </c>
      <c r="E12" s="4">
        <v>21</v>
      </c>
      <c r="F12" s="4">
        <v>3</v>
      </c>
      <c r="G12" s="4"/>
      <c r="H12" s="4">
        <f t="shared" si="0"/>
        <v>3</v>
      </c>
      <c r="J12" s="4"/>
      <c r="K12" s="4">
        <v>2.5</v>
      </c>
      <c r="L12" s="4">
        <f t="shared" si="1"/>
        <v>2.5</v>
      </c>
    </row>
    <row r="13" spans="1:12" x14ac:dyDescent="0.3">
      <c r="A13" s="4">
        <v>1</v>
      </c>
      <c r="B13" s="4" t="s">
        <v>29</v>
      </c>
      <c r="C13" s="4">
        <v>3180</v>
      </c>
      <c r="D13" s="4">
        <v>0.3</v>
      </c>
      <c r="E13" s="4">
        <v>21</v>
      </c>
      <c r="F13" s="4">
        <v>3.5</v>
      </c>
      <c r="G13" s="4">
        <v>3</v>
      </c>
      <c r="H13" s="4">
        <f t="shared" si="0"/>
        <v>3.25</v>
      </c>
      <c r="J13" s="4">
        <v>3</v>
      </c>
      <c r="K13" s="4">
        <v>2.5</v>
      </c>
      <c r="L13" s="4">
        <f t="shared" si="1"/>
        <v>2.75</v>
      </c>
    </row>
    <row r="14" spans="1:12" x14ac:dyDescent="0.3">
      <c r="A14" s="4">
        <v>1</v>
      </c>
      <c r="B14" s="4" t="s">
        <v>30</v>
      </c>
      <c r="C14" s="4">
        <v>3184</v>
      </c>
      <c r="D14" s="4">
        <v>0.3</v>
      </c>
      <c r="E14" s="4">
        <v>21</v>
      </c>
      <c r="F14" s="4">
        <v>1.5</v>
      </c>
      <c r="G14" s="4">
        <v>1</v>
      </c>
      <c r="H14" s="4">
        <f t="shared" si="0"/>
        <v>1.25</v>
      </c>
      <c r="J14" s="4">
        <v>1</v>
      </c>
      <c r="K14" s="4">
        <v>1</v>
      </c>
      <c r="L14" s="4">
        <f t="shared" si="1"/>
        <v>1</v>
      </c>
    </row>
    <row r="15" spans="1:12" x14ac:dyDescent="0.3">
      <c r="A15" s="4">
        <v>1</v>
      </c>
      <c r="B15" s="4" t="s">
        <v>31</v>
      </c>
      <c r="C15" s="4">
        <v>3189</v>
      </c>
      <c r="D15" s="4">
        <v>0.3</v>
      </c>
      <c r="E15" s="4">
        <v>21</v>
      </c>
      <c r="F15" s="4">
        <v>2.5</v>
      </c>
      <c r="G15" s="4">
        <v>2.5</v>
      </c>
      <c r="H15" s="4">
        <f t="shared" si="0"/>
        <v>2.5</v>
      </c>
      <c r="J15" s="4">
        <v>2</v>
      </c>
      <c r="K15" s="4">
        <v>1.5</v>
      </c>
      <c r="L15" s="4">
        <f t="shared" si="1"/>
        <v>1.75</v>
      </c>
    </row>
    <row r="16" spans="1:12" x14ac:dyDescent="0.3">
      <c r="A16" s="4">
        <v>1</v>
      </c>
      <c r="B16" s="4" t="s">
        <v>32</v>
      </c>
      <c r="C16" s="4">
        <v>3195</v>
      </c>
      <c r="D16" s="4">
        <v>1</v>
      </c>
      <c r="E16" s="4">
        <v>21</v>
      </c>
      <c r="F16" s="4">
        <v>2</v>
      </c>
      <c r="G16" s="4"/>
      <c r="H16" s="4">
        <f t="shared" si="0"/>
        <v>2</v>
      </c>
      <c r="J16" s="4"/>
      <c r="K16" s="4">
        <v>1.5</v>
      </c>
      <c r="L16" s="4">
        <f t="shared" si="1"/>
        <v>1.5</v>
      </c>
    </row>
    <row r="17" spans="1:12" x14ac:dyDescent="0.3">
      <c r="A17" s="4">
        <v>1</v>
      </c>
      <c r="B17" s="4" t="s">
        <v>33</v>
      </c>
      <c r="C17" s="4">
        <v>3198</v>
      </c>
      <c r="D17" s="4">
        <v>1</v>
      </c>
      <c r="E17" s="4">
        <v>21</v>
      </c>
      <c r="F17" s="4">
        <v>2</v>
      </c>
      <c r="G17" s="6">
        <v>3</v>
      </c>
      <c r="H17" s="4">
        <f t="shared" si="0"/>
        <v>2.5</v>
      </c>
      <c r="J17" s="6">
        <v>2</v>
      </c>
      <c r="K17" s="4">
        <v>1.5</v>
      </c>
      <c r="L17" s="4">
        <f t="shared" si="1"/>
        <v>1.75</v>
      </c>
    </row>
    <row r="18" spans="1:12" x14ac:dyDescent="0.3">
      <c r="A18" s="4">
        <v>1</v>
      </c>
      <c r="B18" s="4" t="s">
        <v>34</v>
      </c>
      <c r="C18" s="4">
        <v>3203</v>
      </c>
      <c r="D18" s="4">
        <v>1</v>
      </c>
      <c r="E18" s="4">
        <v>21</v>
      </c>
      <c r="F18" s="4">
        <v>2.5</v>
      </c>
      <c r="G18" s="4">
        <v>1</v>
      </c>
      <c r="H18" s="4">
        <f t="shared" si="0"/>
        <v>1.75</v>
      </c>
      <c r="J18" s="4">
        <v>1</v>
      </c>
      <c r="K18" s="4">
        <v>1.5</v>
      </c>
      <c r="L18" s="4">
        <f t="shared" si="1"/>
        <v>1.25</v>
      </c>
    </row>
    <row r="22" spans="1:12" s="8" customFormat="1" x14ac:dyDescent="0.3">
      <c r="A22" s="7" t="s">
        <v>82</v>
      </c>
      <c r="B22" s="7"/>
      <c r="C22" s="7"/>
      <c r="D22" s="7"/>
      <c r="E22" s="7"/>
      <c r="F22" s="9" t="s">
        <v>15</v>
      </c>
      <c r="G22" s="9" t="s">
        <v>16</v>
      </c>
      <c r="H22" s="7" t="s">
        <v>81</v>
      </c>
    </row>
    <row r="23" spans="1:12" x14ac:dyDescent="0.3">
      <c r="A23" s="4"/>
      <c r="B23" s="4">
        <v>3047</v>
      </c>
      <c r="C23" s="4" t="s">
        <v>35</v>
      </c>
      <c r="D23" s="4">
        <v>0</v>
      </c>
      <c r="E23" s="4" t="s">
        <v>36</v>
      </c>
      <c r="F23" s="6">
        <v>2.5</v>
      </c>
      <c r="G23" s="6">
        <v>3</v>
      </c>
      <c r="H23" s="4">
        <f>AVERAGE(F23:G23)</f>
        <v>2.75</v>
      </c>
    </row>
    <row r="24" spans="1:12" x14ac:dyDescent="0.3">
      <c r="A24" s="4">
        <v>1</v>
      </c>
      <c r="B24" s="4">
        <v>3047</v>
      </c>
      <c r="C24" s="4" t="s">
        <v>37</v>
      </c>
      <c r="D24" s="4">
        <v>0</v>
      </c>
      <c r="E24" s="4" t="s">
        <v>36</v>
      </c>
      <c r="F24" s="6">
        <v>3</v>
      </c>
      <c r="G24" s="6">
        <v>3</v>
      </c>
      <c r="H24" s="4">
        <f t="shared" ref="H24:H66" si="2">AVERAGE(F24:G24)</f>
        <v>3</v>
      </c>
    </row>
    <row r="25" spans="1:12" x14ac:dyDescent="0.3">
      <c r="A25" s="4">
        <v>1</v>
      </c>
      <c r="B25" s="4">
        <v>3064</v>
      </c>
      <c r="C25" s="4" t="s">
        <v>38</v>
      </c>
      <c r="D25" s="4">
        <v>0</v>
      </c>
      <c r="E25" s="4" t="s">
        <v>36</v>
      </c>
      <c r="F25" s="6">
        <v>3</v>
      </c>
      <c r="G25" s="6">
        <v>4</v>
      </c>
      <c r="H25" s="4">
        <f t="shared" si="2"/>
        <v>3.5</v>
      </c>
    </row>
    <row r="26" spans="1:12" x14ac:dyDescent="0.3">
      <c r="A26" s="4">
        <v>1</v>
      </c>
      <c r="B26" s="4">
        <v>3064</v>
      </c>
      <c r="C26" s="4" t="s">
        <v>39</v>
      </c>
      <c r="D26" s="4">
        <v>0</v>
      </c>
      <c r="E26" s="4" t="s">
        <v>36</v>
      </c>
      <c r="F26" s="6">
        <v>1</v>
      </c>
      <c r="G26" s="6">
        <v>2</v>
      </c>
      <c r="H26" s="4">
        <f t="shared" si="2"/>
        <v>1.5</v>
      </c>
    </row>
    <row r="27" spans="1:12" x14ac:dyDescent="0.3">
      <c r="A27" s="4">
        <v>1</v>
      </c>
      <c r="B27" s="4">
        <v>3048</v>
      </c>
      <c r="C27" s="4" t="s">
        <v>40</v>
      </c>
      <c r="D27" s="4">
        <v>0</v>
      </c>
      <c r="E27" s="4" t="s">
        <v>36</v>
      </c>
      <c r="F27" s="6">
        <v>2.5</v>
      </c>
      <c r="G27" s="6">
        <v>3</v>
      </c>
      <c r="H27" s="4">
        <f t="shared" si="2"/>
        <v>2.75</v>
      </c>
    </row>
    <row r="28" spans="1:12" x14ac:dyDescent="0.3">
      <c r="A28" s="4">
        <v>1</v>
      </c>
      <c r="B28" s="4">
        <v>3048</v>
      </c>
      <c r="C28" s="4" t="s">
        <v>41</v>
      </c>
      <c r="D28" s="4">
        <v>0</v>
      </c>
      <c r="E28" s="4" t="s">
        <v>36</v>
      </c>
      <c r="F28" s="6">
        <v>2.5</v>
      </c>
      <c r="G28" s="6">
        <v>2</v>
      </c>
      <c r="H28" s="4">
        <f t="shared" si="2"/>
        <v>2.25</v>
      </c>
    </row>
    <row r="29" spans="1:12" x14ac:dyDescent="0.3">
      <c r="A29" s="4">
        <v>1</v>
      </c>
      <c r="B29" s="4">
        <v>3048</v>
      </c>
      <c r="C29" s="4" t="s">
        <v>42</v>
      </c>
      <c r="D29" s="4">
        <v>0</v>
      </c>
      <c r="E29" s="4" t="s">
        <v>36</v>
      </c>
      <c r="F29" s="6">
        <v>2</v>
      </c>
      <c r="G29" s="6">
        <v>2.5</v>
      </c>
      <c r="H29" s="4">
        <f t="shared" si="2"/>
        <v>2.25</v>
      </c>
    </row>
    <row r="30" spans="1:12" x14ac:dyDescent="0.3">
      <c r="A30" s="4">
        <v>1</v>
      </c>
      <c r="B30" s="4">
        <v>3054</v>
      </c>
      <c r="C30" s="4" t="s">
        <v>43</v>
      </c>
      <c r="D30" s="4">
        <v>0</v>
      </c>
      <c r="E30" s="4" t="s">
        <v>36</v>
      </c>
      <c r="F30" s="6">
        <v>2.5</v>
      </c>
      <c r="G30" s="6">
        <v>3</v>
      </c>
      <c r="H30" s="4">
        <f t="shared" si="2"/>
        <v>2.75</v>
      </c>
    </row>
    <row r="31" spans="1:12" x14ac:dyDescent="0.3">
      <c r="A31" s="4">
        <v>1</v>
      </c>
      <c r="B31" s="4">
        <v>3059</v>
      </c>
      <c r="C31" s="4" t="s">
        <v>44</v>
      </c>
      <c r="D31" s="4">
        <v>0</v>
      </c>
      <c r="E31" s="4" t="s">
        <v>36</v>
      </c>
      <c r="F31" s="6">
        <v>2</v>
      </c>
      <c r="G31" s="6">
        <v>3</v>
      </c>
      <c r="H31" s="4">
        <f t="shared" si="2"/>
        <v>2.5</v>
      </c>
    </row>
    <row r="32" spans="1:12" x14ac:dyDescent="0.3">
      <c r="A32" s="4">
        <v>1</v>
      </c>
      <c r="B32" s="4">
        <v>3059</v>
      </c>
      <c r="C32" s="4" t="s">
        <v>45</v>
      </c>
      <c r="D32" s="4">
        <v>0</v>
      </c>
      <c r="E32" s="4" t="s">
        <v>36</v>
      </c>
      <c r="F32" s="6">
        <v>3</v>
      </c>
      <c r="G32" s="6">
        <v>3.5</v>
      </c>
      <c r="H32" s="4">
        <f t="shared" si="2"/>
        <v>3.25</v>
      </c>
    </row>
    <row r="33" spans="1:8" x14ac:dyDescent="0.3">
      <c r="A33" s="4">
        <v>1</v>
      </c>
      <c r="B33" s="4">
        <v>3059</v>
      </c>
      <c r="C33" s="4" t="s">
        <v>46</v>
      </c>
      <c r="D33" s="4">
        <v>0</v>
      </c>
      <c r="E33" s="4" t="s">
        <v>36</v>
      </c>
      <c r="F33" s="6">
        <v>3.5</v>
      </c>
      <c r="G33" s="6">
        <v>3.5</v>
      </c>
      <c r="H33" s="4">
        <f t="shared" si="2"/>
        <v>3.5</v>
      </c>
    </row>
    <row r="34" spans="1:8" x14ac:dyDescent="0.3">
      <c r="A34" s="4">
        <v>1</v>
      </c>
      <c r="B34" s="4">
        <v>3052</v>
      </c>
      <c r="C34" s="4" t="s">
        <v>47</v>
      </c>
      <c r="D34" s="4">
        <v>0</v>
      </c>
      <c r="E34" s="4" t="s">
        <v>36</v>
      </c>
      <c r="F34" s="6">
        <v>3.5</v>
      </c>
      <c r="G34" s="6">
        <v>4</v>
      </c>
      <c r="H34" s="4">
        <f t="shared" si="2"/>
        <v>3.75</v>
      </c>
    </row>
    <row r="35" spans="1:8" x14ac:dyDescent="0.3">
      <c r="A35" s="4">
        <v>1</v>
      </c>
      <c r="B35" s="4">
        <v>3060</v>
      </c>
      <c r="C35" s="4" t="s">
        <v>48</v>
      </c>
      <c r="D35" s="4">
        <v>0</v>
      </c>
      <c r="E35" s="4" t="s">
        <v>36</v>
      </c>
      <c r="F35" s="6">
        <v>1.5</v>
      </c>
      <c r="G35" s="6">
        <v>2</v>
      </c>
      <c r="H35" s="4">
        <f t="shared" si="2"/>
        <v>1.75</v>
      </c>
    </row>
    <row r="36" spans="1:8" x14ac:dyDescent="0.3">
      <c r="A36" s="4">
        <v>1</v>
      </c>
      <c r="B36" s="4">
        <v>3065</v>
      </c>
      <c r="C36" s="4" t="s">
        <v>49</v>
      </c>
      <c r="D36" s="4">
        <v>0.01</v>
      </c>
      <c r="E36" s="4" t="s">
        <v>36</v>
      </c>
      <c r="F36" s="6">
        <v>2</v>
      </c>
      <c r="G36" s="6">
        <v>2.5</v>
      </c>
      <c r="H36" s="4">
        <f t="shared" si="2"/>
        <v>2.25</v>
      </c>
    </row>
    <row r="37" spans="1:8" x14ac:dyDescent="0.3">
      <c r="A37" s="4">
        <v>1</v>
      </c>
      <c r="B37" s="4">
        <v>3065</v>
      </c>
      <c r="C37" s="4" t="s">
        <v>50</v>
      </c>
      <c r="D37" s="4">
        <v>0.01</v>
      </c>
      <c r="E37" s="4" t="s">
        <v>36</v>
      </c>
      <c r="F37" s="6">
        <v>2.5</v>
      </c>
      <c r="G37" s="6">
        <v>3</v>
      </c>
      <c r="H37" s="4">
        <f t="shared" si="2"/>
        <v>2.75</v>
      </c>
    </row>
    <row r="38" spans="1:8" x14ac:dyDescent="0.3">
      <c r="A38" s="4">
        <v>1</v>
      </c>
      <c r="B38" s="4">
        <v>3072</v>
      </c>
      <c r="C38" s="4" t="s">
        <v>51</v>
      </c>
      <c r="D38" s="4">
        <v>0.01</v>
      </c>
      <c r="E38" s="4" t="s">
        <v>36</v>
      </c>
      <c r="F38" s="6">
        <v>1.5</v>
      </c>
      <c r="G38" s="6">
        <v>1.5</v>
      </c>
      <c r="H38" s="4">
        <f t="shared" si="2"/>
        <v>1.5</v>
      </c>
    </row>
    <row r="39" spans="1:8" x14ac:dyDescent="0.3">
      <c r="A39" s="4">
        <v>1</v>
      </c>
      <c r="B39" s="4">
        <v>3066</v>
      </c>
      <c r="C39" s="4" t="s">
        <v>52</v>
      </c>
      <c r="D39" s="4">
        <v>0.01</v>
      </c>
      <c r="E39" s="4" t="s">
        <v>36</v>
      </c>
      <c r="F39" s="6">
        <v>4</v>
      </c>
      <c r="G39" s="6">
        <v>3.5</v>
      </c>
      <c r="H39" s="4">
        <f t="shared" si="2"/>
        <v>3.75</v>
      </c>
    </row>
    <row r="40" spans="1:8" x14ac:dyDescent="0.3">
      <c r="A40" s="4">
        <v>1</v>
      </c>
      <c r="B40" s="4">
        <v>3066</v>
      </c>
      <c r="C40" s="4" t="s">
        <v>53</v>
      </c>
      <c r="D40" s="4">
        <v>0.01</v>
      </c>
      <c r="E40" s="4" t="s">
        <v>36</v>
      </c>
      <c r="F40" s="6">
        <v>2.5</v>
      </c>
      <c r="G40" s="6">
        <v>2.5</v>
      </c>
      <c r="H40" s="4">
        <f t="shared" si="2"/>
        <v>2.5</v>
      </c>
    </row>
    <row r="41" spans="1:8" x14ac:dyDescent="0.3">
      <c r="A41" s="4">
        <v>1</v>
      </c>
      <c r="B41" s="4">
        <v>3066</v>
      </c>
      <c r="C41" s="4" t="s">
        <v>54</v>
      </c>
      <c r="D41" s="4">
        <v>0.01</v>
      </c>
      <c r="E41" s="4" t="s">
        <v>36</v>
      </c>
      <c r="F41" s="6">
        <v>2.5</v>
      </c>
      <c r="G41" s="6">
        <v>3</v>
      </c>
      <c r="H41" s="4">
        <f t="shared" si="2"/>
        <v>2.75</v>
      </c>
    </row>
    <row r="42" spans="1:8" x14ac:dyDescent="0.3">
      <c r="A42" s="4">
        <v>1</v>
      </c>
      <c r="B42" s="4">
        <v>3101</v>
      </c>
      <c r="C42" s="4" t="s">
        <v>55</v>
      </c>
      <c r="D42" s="4">
        <v>0.1</v>
      </c>
      <c r="E42" s="4" t="s">
        <v>36</v>
      </c>
      <c r="F42" s="6">
        <v>3</v>
      </c>
      <c r="G42" s="6">
        <v>2</v>
      </c>
      <c r="H42" s="4">
        <f t="shared" si="2"/>
        <v>2.5</v>
      </c>
    </row>
    <row r="43" spans="1:8" x14ac:dyDescent="0.3">
      <c r="A43" s="4">
        <v>1</v>
      </c>
      <c r="B43" s="4">
        <v>3101</v>
      </c>
      <c r="C43" s="4" t="s">
        <v>56</v>
      </c>
      <c r="D43" s="4">
        <v>0.1</v>
      </c>
      <c r="E43" s="4" t="s">
        <v>36</v>
      </c>
      <c r="F43" s="6">
        <v>2.5</v>
      </c>
      <c r="G43" s="6">
        <v>3</v>
      </c>
      <c r="H43" s="4">
        <f t="shared" si="2"/>
        <v>2.75</v>
      </c>
    </row>
    <row r="44" spans="1:8" x14ac:dyDescent="0.3">
      <c r="A44" s="4">
        <v>1</v>
      </c>
      <c r="B44" s="4">
        <v>3088</v>
      </c>
      <c r="C44" s="4" t="s">
        <v>57</v>
      </c>
      <c r="D44" s="4">
        <v>0.1</v>
      </c>
      <c r="E44" s="4" t="s">
        <v>36</v>
      </c>
      <c r="F44" s="6">
        <v>2</v>
      </c>
      <c r="G44" s="6">
        <v>2</v>
      </c>
      <c r="H44" s="4">
        <f t="shared" si="2"/>
        <v>2</v>
      </c>
    </row>
    <row r="45" spans="1:8" x14ac:dyDescent="0.3">
      <c r="A45" s="4">
        <v>1</v>
      </c>
      <c r="B45" s="4">
        <v>3088</v>
      </c>
      <c r="C45" s="4" t="s">
        <v>58</v>
      </c>
      <c r="D45" s="4">
        <v>0.1</v>
      </c>
      <c r="E45" s="4" t="s">
        <v>36</v>
      </c>
      <c r="F45" s="6">
        <v>2</v>
      </c>
      <c r="G45" s="6">
        <v>2</v>
      </c>
      <c r="H45" s="4">
        <f t="shared" si="2"/>
        <v>2</v>
      </c>
    </row>
    <row r="46" spans="1:8" x14ac:dyDescent="0.3">
      <c r="A46" s="4">
        <v>1</v>
      </c>
      <c r="B46" s="4">
        <v>3088</v>
      </c>
      <c r="C46" s="4" t="s">
        <v>59</v>
      </c>
      <c r="D46" s="4">
        <v>0.1</v>
      </c>
      <c r="E46" s="4" t="s">
        <v>36</v>
      </c>
      <c r="F46" s="6">
        <v>3</v>
      </c>
      <c r="G46" s="6">
        <v>2.5</v>
      </c>
      <c r="H46" s="4">
        <f t="shared" si="2"/>
        <v>2.75</v>
      </c>
    </row>
    <row r="47" spans="1:8" x14ac:dyDescent="0.3">
      <c r="A47" s="4">
        <v>1</v>
      </c>
      <c r="B47" s="4">
        <v>3088</v>
      </c>
      <c r="C47" s="4" t="s">
        <v>60</v>
      </c>
      <c r="D47" s="4">
        <v>0.1</v>
      </c>
      <c r="E47" s="4" t="s">
        <v>36</v>
      </c>
      <c r="F47" s="6">
        <v>2.5</v>
      </c>
      <c r="G47" s="6">
        <v>2.5</v>
      </c>
      <c r="H47" s="4">
        <f t="shared" si="2"/>
        <v>2.5</v>
      </c>
    </row>
    <row r="48" spans="1:8" x14ac:dyDescent="0.3">
      <c r="A48" s="4">
        <v>1</v>
      </c>
      <c r="B48" s="4">
        <v>3109</v>
      </c>
      <c r="C48" s="4" t="s">
        <v>61</v>
      </c>
      <c r="D48" s="4">
        <v>0.3</v>
      </c>
      <c r="E48" s="4" t="s">
        <v>36</v>
      </c>
      <c r="F48" s="6">
        <v>1.5</v>
      </c>
      <c r="G48" s="6">
        <v>1</v>
      </c>
      <c r="H48" s="4">
        <f t="shared" si="2"/>
        <v>1.25</v>
      </c>
    </row>
    <row r="49" spans="1:8" x14ac:dyDescent="0.3">
      <c r="A49" s="4">
        <v>1</v>
      </c>
      <c r="B49" s="4">
        <v>3109</v>
      </c>
      <c r="C49" s="4" t="s">
        <v>62</v>
      </c>
      <c r="D49" s="4">
        <v>0.3</v>
      </c>
      <c r="E49" s="4" t="s">
        <v>36</v>
      </c>
      <c r="F49" s="6">
        <v>2.5</v>
      </c>
      <c r="G49" s="6">
        <v>2</v>
      </c>
      <c r="H49" s="4">
        <f t="shared" si="2"/>
        <v>2.25</v>
      </c>
    </row>
    <row r="50" spans="1:8" x14ac:dyDescent="0.3">
      <c r="A50" s="4">
        <v>1</v>
      </c>
      <c r="B50" s="4">
        <v>3111</v>
      </c>
      <c r="C50" s="4" t="s">
        <v>63</v>
      </c>
      <c r="D50" s="4">
        <v>0.3</v>
      </c>
      <c r="E50" s="4" t="s">
        <v>36</v>
      </c>
      <c r="F50" s="6">
        <v>3</v>
      </c>
      <c r="G50" s="6">
        <v>2</v>
      </c>
      <c r="H50" s="4">
        <f t="shared" si="2"/>
        <v>2.5</v>
      </c>
    </row>
    <row r="51" spans="1:8" x14ac:dyDescent="0.3">
      <c r="A51" s="4">
        <v>1</v>
      </c>
      <c r="B51" s="4">
        <v>3118</v>
      </c>
      <c r="C51" s="4" t="s">
        <v>64</v>
      </c>
      <c r="D51" s="4">
        <v>0.3</v>
      </c>
      <c r="E51" s="4" t="s">
        <v>36</v>
      </c>
      <c r="F51" s="6">
        <v>2.5</v>
      </c>
      <c r="G51" s="6">
        <v>2.5</v>
      </c>
      <c r="H51" s="4">
        <f t="shared" si="2"/>
        <v>2.5</v>
      </c>
    </row>
    <row r="52" spans="1:8" x14ac:dyDescent="0.3">
      <c r="A52" s="4">
        <v>1</v>
      </c>
      <c r="B52" s="4">
        <v>3118</v>
      </c>
      <c r="C52" s="4" t="s">
        <v>65</v>
      </c>
      <c r="D52" s="4">
        <v>0.3</v>
      </c>
      <c r="E52" s="4" t="s">
        <v>36</v>
      </c>
      <c r="F52" s="6">
        <v>2</v>
      </c>
      <c r="G52" s="6">
        <v>1.5</v>
      </c>
      <c r="H52" s="4">
        <f t="shared" si="2"/>
        <v>1.75</v>
      </c>
    </row>
    <row r="53" spans="1:8" x14ac:dyDescent="0.3">
      <c r="A53" s="4">
        <v>1</v>
      </c>
      <c r="B53" s="4">
        <v>3118</v>
      </c>
      <c r="C53" s="4" t="s">
        <v>66</v>
      </c>
      <c r="D53" s="4">
        <v>0.3</v>
      </c>
      <c r="E53" s="4" t="s">
        <v>36</v>
      </c>
      <c r="F53" s="6">
        <v>1.5</v>
      </c>
      <c r="G53" s="6">
        <v>2</v>
      </c>
      <c r="H53" s="4">
        <f t="shared" si="2"/>
        <v>1.75</v>
      </c>
    </row>
    <row r="54" spans="1:8" x14ac:dyDescent="0.3">
      <c r="A54" s="4">
        <v>1</v>
      </c>
      <c r="B54" s="4">
        <v>3118</v>
      </c>
      <c r="C54" s="4" t="s">
        <v>67</v>
      </c>
      <c r="D54" s="4">
        <v>0.3</v>
      </c>
      <c r="E54" s="4" t="s">
        <v>36</v>
      </c>
      <c r="F54" s="6">
        <v>2</v>
      </c>
      <c r="G54" s="6">
        <v>2.5</v>
      </c>
      <c r="H54" s="4">
        <f t="shared" si="2"/>
        <v>2.25</v>
      </c>
    </row>
    <row r="55" spans="1:8" x14ac:dyDescent="0.3">
      <c r="A55" s="4">
        <v>1</v>
      </c>
      <c r="B55" s="4">
        <v>3119</v>
      </c>
      <c r="C55" s="4" t="s">
        <v>68</v>
      </c>
      <c r="D55" s="4">
        <v>0.3</v>
      </c>
      <c r="E55" s="4" t="s">
        <v>36</v>
      </c>
      <c r="F55" s="6">
        <v>2.5</v>
      </c>
      <c r="G55" s="6">
        <v>1.5</v>
      </c>
      <c r="H55" s="4">
        <f t="shared" si="2"/>
        <v>2</v>
      </c>
    </row>
    <row r="56" spans="1:8" x14ac:dyDescent="0.3">
      <c r="A56" s="4">
        <v>1</v>
      </c>
      <c r="B56" s="4">
        <v>3119</v>
      </c>
      <c r="C56" s="4" t="s">
        <v>69</v>
      </c>
      <c r="D56" s="4">
        <v>0.3</v>
      </c>
      <c r="E56" s="4" t="s">
        <v>36</v>
      </c>
      <c r="F56" s="6">
        <v>2</v>
      </c>
      <c r="G56" s="6">
        <v>2</v>
      </c>
      <c r="H56" s="4">
        <f t="shared" si="2"/>
        <v>2</v>
      </c>
    </row>
    <row r="57" spans="1:8" x14ac:dyDescent="0.3">
      <c r="A57" s="4">
        <v>1</v>
      </c>
      <c r="B57" s="4">
        <v>3119</v>
      </c>
      <c r="C57" s="4" t="s">
        <v>70</v>
      </c>
      <c r="D57" s="4">
        <v>0.3</v>
      </c>
      <c r="E57" s="4" t="s">
        <v>36</v>
      </c>
      <c r="F57" s="6">
        <v>2</v>
      </c>
      <c r="G57" s="6">
        <v>1</v>
      </c>
      <c r="H57" s="4">
        <f>AVERAGE(F57:G57)</f>
        <v>1.5</v>
      </c>
    </row>
    <row r="58" spans="1:8" x14ac:dyDescent="0.3">
      <c r="A58" s="4">
        <v>1</v>
      </c>
      <c r="B58" s="4">
        <v>3120</v>
      </c>
      <c r="C58" s="4" t="s">
        <v>71</v>
      </c>
      <c r="D58" s="4">
        <v>0.3</v>
      </c>
      <c r="E58" s="4" t="s">
        <v>36</v>
      </c>
      <c r="F58" s="6">
        <v>1</v>
      </c>
      <c r="G58" s="6">
        <v>1</v>
      </c>
      <c r="H58" s="4">
        <f t="shared" si="2"/>
        <v>1</v>
      </c>
    </row>
    <row r="59" spans="1:8" x14ac:dyDescent="0.3">
      <c r="A59" s="4">
        <v>1</v>
      </c>
      <c r="B59" s="4">
        <v>3120</v>
      </c>
      <c r="C59" s="4" t="s">
        <v>72</v>
      </c>
      <c r="D59" s="4">
        <v>0.3</v>
      </c>
      <c r="E59" s="4" t="s">
        <v>36</v>
      </c>
      <c r="F59" s="6">
        <v>2</v>
      </c>
      <c r="G59" s="6">
        <v>2.5</v>
      </c>
      <c r="H59" s="4">
        <f t="shared" si="2"/>
        <v>2.25</v>
      </c>
    </row>
    <row r="60" spans="1:8" x14ac:dyDescent="0.3">
      <c r="A60" s="4">
        <v>1</v>
      </c>
      <c r="B60" s="4">
        <v>3124</v>
      </c>
      <c r="C60" s="4" t="s">
        <v>73</v>
      </c>
      <c r="D60" s="4">
        <v>1</v>
      </c>
      <c r="E60" s="4" t="s">
        <v>36</v>
      </c>
      <c r="F60" s="6">
        <v>1.5</v>
      </c>
      <c r="G60" s="6">
        <v>1</v>
      </c>
      <c r="H60" s="4">
        <f t="shared" si="2"/>
        <v>1.25</v>
      </c>
    </row>
    <row r="61" spans="1:8" x14ac:dyDescent="0.3">
      <c r="A61" s="4">
        <v>1</v>
      </c>
      <c r="B61" s="4">
        <v>3126</v>
      </c>
      <c r="C61" s="4" t="s">
        <v>74</v>
      </c>
      <c r="D61" s="4">
        <v>1</v>
      </c>
      <c r="E61" s="4" t="s">
        <v>36</v>
      </c>
      <c r="F61" s="6">
        <v>1.5</v>
      </c>
      <c r="G61" s="6">
        <v>1</v>
      </c>
      <c r="H61" s="4">
        <f t="shared" si="2"/>
        <v>1.25</v>
      </c>
    </row>
    <row r="62" spans="1:8" x14ac:dyDescent="0.3">
      <c r="A62" s="4">
        <v>1</v>
      </c>
      <c r="B62" s="4">
        <v>3126</v>
      </c>
      <c r="C62" s="4" t="s">
        <v>75</v>
      </c>
      <c r="D62" s="4">
        <v>1</v>
      </c>
      <c r="E62" s="4" t="s">
        <v>36</v>
      </c>
      <c r="F62" s="6">
        <v>2.5</v>
      </c>
      <c r="G62" s="6">
        <v>1.5</v>
      </c>
      <c r="H62" s="4">
        <f t="shared" si="2"/>
        <v>2</v>
      </c>
    </row>
    <row r="63" spans="1:8" x14ac:dyDescent="0.3">
      <c r="A63" s="4">
        <v>1</v>
      </c>
      <c r="B63" s="4">
        <v>3128</v>
      </c>
      <c r="C63" s="4" t="s">
        <v>76</v>
      </c>
      <c r="D63" s="4">
        <v>1</v>
      </c>
      <c r="E63" s="4" t="s">
        <v>36</v>
      </c>
      <c r="F63" s="6">
        <v>1.5</v>
      </c>
      <c r="G63" s="6">
        <v>1.5</v>
      </c>
      <c r="H63" s="4">
        <f t="shared" si="2"/>
        <v>1.5</v>
      </c>
    </row>
    <row r="64" spans="1:8" x14ac:dyDescent="0.3">
      <c r="A64" s="4">
        <v>1</v>
      </c>
      <c r="B64" s="4">
        <v>3130</v>
      </c>
      <c r="C64" s="4" t="s">
        <v>77</v>
      </c>
      <c r="D64" s="4">
        <v>1</v>
      </c>
      <c r="E64" s="4" t="s">
        <v>36</v>
      </c>
      <c r="F64" s="6">
        <v>2.5</v>
      </c>
      <c r="G64" s="6">
        <v>1.5</v>
      </c>
      <c r="H64" s="4">
        <f t="shared" si="2"/>
        <v>2</v>
      </c>
    </row>
    <row r="65" spans="1:8" x14ac:dyDescent="0.3">
      <c r="A65" s="4">
        <v>1</v>
      </c>
      <c r="B65" s="4">
        <v>3130</v>
      </c>
      <c r="C65" s="6" t="s">
        <v>78</v>
      </c>
      <c r="D65" s="4">
        <v>1</v>
      </c>
      <c r="E65" s="4" t="s">
        <v>36</v>
      </c>
      <c r="F65" s="6">
        <v>2</v>
      </c>
      <c r="G65" s="6">
        <v>1.5</v>
      </c>
      <c r="H65" s="4">
        <f t="shared" si="2"/>
        <v>1.75</v>
      </c>
    </row>
    <row r="66" spans="1:8" x14ac:dyDescent="0.3">
      <c r="A66" s="4">
        <v>1</v>
      </c>
      <c r="B66" s="4">
        <v>3135</v>
      </c>
      <c r="C66" s="6" t="s">
        <v>79</v>
      </c>
      <c r="D66" s="4">
        <v>1</v>
      </c>
      <c r="E66" s="4" t="s">
        <v>36</v>
      </c>
      <c r="F66" s="6">
        <v>2</v>
      </c>
      <c r="G66" s="6">
        <v>1.5</v>
      </c>
      <c r="H66" s="4">
        <f t="shared" si="2"/>
        <v>1.75</v>
      </c>
    </row>
  </sheetData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K48"/>
  <sheetViews>
    <sheetView zoomScaleNormal="100" workbookViewId="0">
      <selection sqref="A1:XFD1048576"/>
    </sheetView>
  </sheetViews>
  <sheetFormatPr defaultColWidth="8.88671875" defaultRowHeight="14.4" x14ac:dyDescent="0.3"/>
  <cols>
    <col min="1" max="1" width="6" style="5" customWidth="1"/>
    <col min="2" max="2" width="5.5546875" style="5" customWidth="1"/>
    <col min="3" max="3" width="6" style="5" customWidth="1"/>
    <col min="4" max="4" width="6.88671875" style="5" customWidth="1"/>
    <col min="5" max="5" width="7.44140625" style="5" customWidth="1"/>
    <col min="6" max="6" width="7.109375" style="5" customWidth="1"/>
    <col min="7" max="7" width="7.44140625" style="5" customWidth="1"/>
    <col min="8" max="8" width="8.88671875" style="5"/>
    <col min="9" max="9" width="6.6640625" style="5" customWidth="1"/>
    <col min="10" max="10" width="7.88671875" style="5" customWidth="1"/>
    <col min="11" max="11" width="8.21875" style="5" customWidth="1"/>
    <col min="12" max="16384" width="8.88671875" style="5"/>
  </cols>
  <sheetData>
    <row r="1" spans="1:11" x14ac:dyDescent="0.3">
      <c r="A1" s="15"/>
      <c r="B1" s="16"/>
      <c r="C1" s="16" t="s">
        <v>80</v>
      </c>
      <c r="D1" s="16"/>
      <c r="E1" s="16"/>
      <c r="F1" s="16"/>
      <c r="G1" s="17"/>
      <c r="H1" s="4"/>
      <c r="I1" s="15"/>
      <c r="J1" s="16"/>
      <c r="K1" s="17"/>
    </row>
    <row r="2" spans="1:11" s="13" customFormat="1" x14ac:dyDescent="0.3">
      <c r="A2" s="12" t="s">
        <v>83</v>
      </c>
      <c r="B2" s="12"/>
      <c r="C2" s="12"/>
      <c r="D2" s="12"/>
      <c r="E2" s="12" t="s">
        <v>15</v>
      </c>
      <c r="F2" s="12" t="s">
        <v>15</v>
      </c>
      <c r="G2" s="12" t="s">
        <v>81</v>
      </c>
      <c r="I2" s="12" t="s">
        <v>16</v>
      </c>
      <c r="J2" s="12" t="s">
        <v>16</v>
      </c>
      <c r="K2" s="14" t="s">
        <v>81</v>
      </c>
    </row>
    <row r="3" spans="1:11" x14ac:dyDescent="0.3">
      <c r="A3" s="4"/>
      <c r="B3" s="4"/>
      <c r="C3" s="4"/>
      <c r="D3" s="4"/>
      <c r="E3" s="4" t="s">
        <v>17</v>
      </c>
      <c r="F3" s="4" t="s">
        <v>19</v>
      </c>
      <c r="G3" s="4"/>
      <c r="I3" s="4" t="s">
        <v>17</v>
      </c>
      <c r="J3" s="4" t="s">
        <v>19</v>
      </c>
      <c r="K3" s="4"/>
    </row>
    <row r="4" spans="1:11" x14ac:dyDescent="0.3">
      <c r="A4" s="4">
        <v>2</v>
      </c>
      <c r="B4" s="4">
        <v>4042</v>
      </c>
      <c r="C4" s="4">
        <v>0</v>
      </c>
      <c r="D4" s="4">
        <v>21</v>
      </c>
      <c r="E4" s="4">
        <v>3</v>
      </c>
      <c r="F4" s="4">
        <v>3</v>
      </c>
      <c r="G4" s="4">
        <f>AVERAGE(E4:F4)</f>
        <v>3</v>
      </c>
      <c r="I4" s="4">
        <v>2.5</v>
      </c>
      <c r="J4" s="4">
        <v>3.5</v>
      </c>
      <c r="K4" s="4">
        <f>AVERAGE(I4:J4)</f>
        <v>3</v>
      </c>
    </row>
    <row r="5" spans="1:11" x14ac:dyDescent="0.3">
      <c r="A5" s="4">
        <v>2</v>
      </c>
      <c r="B5" s="4">
        <v>4048</v>
      </c>
      <c r="C5" s="4">
        <v>0</v>
      </c>
      <c r="D5" s="4">
        <v>21</v>
      </c>
      <c r="E5" s="4">
        <v>2.5</v>
      </c>
      <c r="F5" s="4">
        <v>4</v>
      </c>
      <c r="G5" s="4">
        <f t="shared" ref="G5:G14" si="0">AVERAGE(E5:F5)</f>
        <v>3.25</v>
      </c>
      <c r="I5" s="4">
        <v>3</v>
      </c>
      <c r="J5" s="4">
        <v>4</v>
      </c>
      <c r="K5" s="4">
        <f t="shared" ref="K5:K14" si="1">AVERAGE(I5:J5)</f>
        <v>3.5</v>
      </c>
    </row>
    <row r="6" spans="1:11" x14ac:dyDescent="0.3">
      <c r="A6" s="4">
        <v>2</v>
      </c>
      <c r="B6" s="4">
        <v>4051</v>
      </c>
      <c r="C6" s="4">
        <v>0</v>
      </c>
      <c r="D6" s="4">
        <v>21</v>
      </c>
      <c r="E6" s="4">
        <v>2.5</v>
      </c>
      <c r="F6" s="4"/>
      <c r="G6" s="4">
        <f t="shared" si="0"/>
        <v>2.5</v>
      </c>
      <c r="I6" s="4">
        <v>3</v>
      </c>
      <c r="J6" s="4"/>
      <c r="K6" s="4">
        <f t="shared" si="1"/>
        <v>3</v>
      </c>
    </row>
    <row r="7" spans="1:11" x14ac:dyDescent="0.3">
      <c r="A7" s="4">
        <v>2</v>
      </c>
      <c r="B7" s="4">
        <v>4052</v>
      </c>
      <c r="C7" s="4">
        <v>0.01</v>
      </c>
      <c r="D7" s="4">
        <v>21</v>
      </c>
      <c r="E7" s="4">
        <v>3.5</v>
      </c>
      <c r="F7" s="4"/>
      <c r="G7" s="4">
        <f t="shared" si="0"/>
        <v>3.5</v>
      </c>
      <c r="I7" s="4">
        <v>2.5</v>
      </c>
      <c r="J7" s="4"/>
      <c r="K7" s="4">
        <f t="shared" si="1"/>
        <v>2.5</v>
      </c>
    </row>
    <row r="8" spans="1:11" x14ac:dyDescent="0.3">
      <c r="A8" s="4">
        <v>2</v>
      </c>
      <c r="B8" s="4">
        <v>4057</v>
      </c>
      <c r="C8" s="4">
        <v>0.01</v>
      </c>
      <c r="D8" s="4">
        <v>21</v>
      </c>
      <c r="E8" s="4">
        <v>4</v>
      </c>
      <c r="F8" s="4">
        <v>3.5</v>
      </c>
      <c r="G8" s="4">
        <f t="shared" si="0"/>
        <v>3.75</v>
      </c>
      <c r="I8" s="4">
        <v>3</v>
      </c>
      <c r="J8" s="4">
        <v>3.5</v>
      </c>
      <c r="K8" s="4">
        <f t="shared" si="1"/>
        <v>3.25</v>
      </c>
    </row>
    <row r="9" spans="1:11" x14ac:dyDescent="0.3">
      <c r="A9" s="4">
        <v>2</v>
      </c>
      <c r="B9" s="4">
        <v>4067</v>
      </c>
      <c r="C9" s="4">
        <v>0.1</v>
      </c>
      <c r="D9" s="4">
        <v>21</v>
      </c>
      <c r="E9" s="4"/>
      <c r="F9" s="4"/>
      <c r="G9" s="4"/>
      <c r="I9" s="4"/>
      <c r="J9" s="4"/>
      <c r="K9" s="4"/>
    </row>
    <row r="10" spans="1:11" x14ac:dyDescent="0.3">
      <c r="A10" s="4">
        <v>2</v>
      </c>
      <c r="B10" s="4">
        <v>4082</v>
      </c>
      <c r="C10" s="4">
        <v>0.3</v>
      </c>
      <c r="D10" s="4">
        <v>21</v>
      </c>
      <c r="E10" s="4">
        <v>2</v>
      </c>
      <c r="F10" s="4"/>
      <c r="G10" s="4">
        <f t="shared" si="0"/>
        <v>2</v>
      </c>
      <c r="I10" s="4">
        <v>1.5</v>
      </c>
      <c r="J10" s="4"/>
      <c r="K10" s="4">
        <f t="shared" si="1"/>
        <v>1.5</v>
      </c>
    </row>
    <row r="11" spans="1:11" x14ac:dyDescent="0.3">
      <c r="A11" s="4">
        <v>2</v>
      </c>
      <c r="B11" s="4">
        <v>4083</v>
      </c>
      <c r="C11" s="4">
        <v>0.3</v>
      </c>
      <c r="D11" s="4">
        <v>21</v>
      </c>
      <c r="E11" s="4">
        <v>2.5</v>
      </c>
      <c r="F11" s="4">
        <v>1</v>
      </c>
      <c r="G11" s="4">
        <f t="shared" si="0"/>
        <v>1.75</v>
      </c>
      <c r="I11" s="4">
        <v>1.5</v>
      </c>
      <c r="J11" s="4">
        <v>1</v>
      </c>
      <c r="K11" s="4">
        <f t="shared" si="1"/>
        <v>1.25</v>
      </c>
    </row>
    <row r="12" spans="1:11" x14ac:dyDescent="0.3">
      <c r="A12" s="4">
        <v>2</v>
      </c>
      <c r="B12" s="4">
        <v>4085</v>
      </c>
      <c r="C12" s="4">
        <v>0.3</v>
      </c>
      <c r="D12" s="4">
        <v>21</v>
      </c>
      <c r="E12" s="4">
        <v>1.5</v>
      </c>
      <c r="F12" s="4"/>
      <c r="G12" s="4">
        <f t="shared" si="0"/>
        <v>1.5</v>
      </c>
      <c r="I12" s="4">
        <v>1</v>
      </c>
      <c r="J12" s="4"/>
      <c r="K12" s="4">
        <f t="shared" si="1"/>
        <v>1</v>
      </c>
    </row>
    <row r="13" spans="1:11" x14ac:dyDescent="0.3">
      <c r="A13" s="4">
        <v>2</v>
      </c>
      <c r="B13" s="4">
        <v>4096</v>
      </c>
      <c r="C13" s="4">
        <v>1</v>
      </c>
      <c r="D13" s="4">
        <v>21</v>
      </c>
      <c r="E13" s="4">
        <v>2</v>
      </c>
      <c r="F13" s="4">
        <v>1.5</v>
      </c>
      <c r="G13" s="4">
        <f t="shared" si="0"/>
        <v>1.75</v>
      </c>
      <c r="I13" s="4">
        <v>1</v>
      </c>
      <c r="J13" s="4">
        <v>1</v>
      </c>
      <c r="K13" s="4">
        <f t="shared" si="1"/>
        <v>1</v>
      </c>
    </row>
    <row r="14" spans="1:11" x14ac:dyDescent="0.3">
      <c r="A14" s="4">
        <v>2</v>
      </c>
      <c r="B14" s="4">
        <v>4099</v>
      </c>
      <c r="C14" s="4">
        <v>1</v>
      </c>
      <c r="D14" s="4">
        <v>21</v>
      </c>
      <c r="E14" s="4">
        <v>3</v>
      </c>
      <c r="F14" s="4">
        <v>2</v>
      </c>
      <c r="G14" s="4">
        <f t="shared" si="0"/>
        <v>2.5</v>
      </c>
      <c r="I14" s="4">
        <v>2.5</v>
      </c>
      <c r="J14" s="4">
        <v>2</v>
      </c>
      <c r="K14" s="4">
        <f t="shared" si="1"/>
        <v>2.25</v>
      </c>
    </row>
    <row r="16" spans="1:11" ht="15" customHeight="1" x14ac:dyDescent="0.3">
      <c r="A16" s="2" t="s">
        <v>83</v>
      </c>
      <c r="B16" s="2"/>
      <c r="C16" s="2"/>
      <c r="D16" s="2"/>
      <c r="E16" s="2"/>
      <c r="F16" s="2" t="s">
        <v>15</v>
      </c>
      <c r="G16" s="2" t="s">
        <v>16</v>
      </c>
      <c r="H16" s="2" t="s">
        <v>84</v>
      </c>
    </row>
    <row r="17" spans="1:8" x14ac:dyDescent="0.3">
      <c r="A17" s="4"/>
      <c r="B17" s="4">
        <v>4042</v>
      </c>
      <c r="C17" s="4">
        <v>4340</v>
      </c>
      <c r="D17" s="4">
        <v>0</v>
      </c>
      <c r="E17" s="4">
        <v>58</v>
      </c>
      <c r="F17" s="6">
        <v>3.5</v>
      </c>
      <c r="G17" s="6">
        <v>4</v>
      </c>
      <c r="H17" s="4">
        <f>AVERAGE(F17:G17)</f>
        <v>3.75</v>
      </c>
    </row>
    <row r="18" spans="1:8" x14ac:dyDescent="0.3">
      <c r="A18" s="4">
        <v>2</v>
      </c>
      <c r="B18" s="4">
        <v>4042</v>
      </c>
      <c r="C18" s="4">
        <v>4341</v>
      </c>
      <c r="D18" s="4">
        <v>0</v>
      </c>
      <c r="E18" s="4">
        <v>58</v>
      </c>
      <c r="F18" s="6">
        <v>3.5</v>
      </c>
      <c r="G18" s="6">
        <v>4</v>
      </c>
      <c r="H18" s="4">
        <f t="shared" ref="H18:H47" si="2">AVERAGE(F18:G18)</f>
        <v>3.75</v>
      </c>
    </row>
    <row r="19" spans="1:8" x14ac:dyDescent="0.3">
      <c r="A19" s="4">
        <v>2</v>
      </c>
      <c r="B19" s="4">
        <v>4048</v>
      </c>
      <c r="C19" s="4">
        <v>4342</v>
      </c>
      <c r="D19" s="4">
        <v>0</v>
      </c>
      <c r="E19" s="4">
        <v>58</v>
      </c>
      <c r="F19" s="6">
        <v>1</v>
      </c>
      <c r="G19" s="6">
        <v>2</v>
      </c>
      <c r="H19" s="4">
        <f t="shared" si="2"/>
        <v>1.5</v>
      </c>
    </row>
    <row r="20" spans="1:8" x14ac:dyDescent="0.3">
      <c r="A20" s="4">
        <v>2</v>
      </c>
      <c r="B20" s="4">
        <v>4048</v>
      </c>
      <c r="C20" s="4">
        <v>4344</v>
      </c>
      <c r="D20" s="4">
        <v>0</v>
      </c>
      <c r="E20" s="4">
        <v>58</v>
      </c>
      <c r="F20" s="6">
        <v>3</v>
      </c>
      <c r="G20" s="6">
        <v>3.5</v>
      </c>
      <c r="H20" s="4">
        <f t="shared" si="2"/>
        <v>3.25</v>
      </c>
    </row>
    <row r="21" spans="1:8" x14ac:dyDescent="0.3">
      <c r="A21" s="4">
        <v>2</v>
      </c>
      <c r="B21" s="4">
        <v>4051</v>
      </c>
      <c r="C21" s="4">
        <v>4345</v>
      </c>
      <c r="D21" s="4">
        <v>0</v>
      </c>
      <c r="E21" s="4">
        <v>58</v>
      </c>
      <c r="F21" s="6">
        <v>2.5</v>
      </c>
      <c r="G21" s="6">
        <v>2.5</v>
      </c>
      <c r="H21" s="4">
        <f t="shared" si="2"/>
        <v>2.5</v>
      </c>
    </row>
    <row r="22" spans="1:8" x14ac:dyDescent="0.3">
      <c r="A22" s="4">
        <v>2</v>
      </c>
      <c r="B22" s="4">
        <v>4051</v>
      </c>
      <c r="C22" s="4">
        <v>4346</v>
      </c>
      <c r="D22" s="4">
        <v>0</v>
      </c>
      <c r="E22" s="4">
        <v>58</v>
      </c>
      <c r="F22" s="6">
        <v>2.5</v>
      </c>
      <c r="G22" s="6">
        <v>2.5</v>
      </c>
      <c r="H22" s="4">
        <f t="shared" si="2"/>
        <v>2.5</v>
      </c>
    </row>
    <row r="23" spans="1:8" x14ac:dyDescent="0.3">
      <c r="A23" s="4">
        <v>2</v>
      </c>
      <c r="B23" s="4">
        <v>4051</v>
      </c>
      <c r="C23" s="4">
        <v>4347</v>
      </c>
      <c r="D23" s="4">
        <v>0</v>
      </c>
      <c r="E23" s="4">
        <v>58</v>
      </c>
      <c r="F23" s="6">
        <v>2</v>
      </c>
      <c r="G23" s="6">
        <v>3</v>
      </c>
      <c r="H23" s="4">
        <f t="shared" si="2"/>
        <v>2.5</v>
      </c>
    </row>
    <row r="24" spans="1:8" x14ac:dyDescent="0.3">
      <c r="A24" s="4">
        <v>2</v>
      </c>
      <c r="B24" s="4">
        <v>4051</v>
      </c>
      <c r="C24" s="4">
        <v>4348</v>
      </c>
      <c r="D24" s="4">
        <v>0</v>
      </c>
      <c r="E24" s="4">
        <v>58</v>
      </c>
      <c r="F24" s="6">
        <v>2.5</v>
      </c>
      <c r="G24" s="6">
        <v>3.5</v>
      </c>
      <c r="H24" s="4">
        <f t="shared" si="2"/>
        <v>3</v>
      </c>
    </row>
    <row r="25" spans="1:8" x14ac:dyDescent="0.3">
      <c r="A25" s="4">
        <v>2</v>
      </c>
      <c r="B25" s="4">
        <v>4052</v>
      </c>
      <c r="C25" s="4">
        <v>4350</v>
      </c>
      <c r="D25" s="4">
        <v>0.01</v>
      </c>
      <c r="E25" s="4">
        <v>58</v>
      </c>
      <c r="F25" s="6">
        <v>2</v>
      </c>
      <c r="G25" s="6">
        <v>1</v>
      </c>
      <c r="H25" s="4">
        <f t="shared" si="2"/>
        <v>1.5</v>
      </c>
    </row>
    <row r="26" spans="1:8" x14ac:dyDescent="0.3">
      <c r="A26" s="4">
        <v>2</v>
      </c>
      <c r="B26" s="4">
        <v>4052</v>
      </c>
      <c r="C26" s="4">
        <v>4352</v>
      </c>
      <c r="D26" s="4">
        <v>0.01</v>
      </c>
      <c r="E26" s="4">
        <v>58</v>
      </c>
      <c r="F26" s="6">
        <v>2.5</v>
      </c>
      <c r="G26" s="6">
        <v>3</v>
      </c>
      <c r="H26" s="4">
        <f t="shared" si="2"/>
        <v>2.75</v>
      </c>
    </row>
    <row r="27" spans="1:8" x14ac:dyDescent="0.3">
      <c r="A27" s="4">
        <v>2</v>
      </c>
      <c r="B27" s="4">
        <v>4052</v>
      </c>
      <c r="C27" s="4">
        <v>4351</v>
      </c>
      <c r="D27" s="4">
        <v>0.01</v>
      </c>
      <c r="E27" s="4">
        <v>59</v>
      </c>
      <c r="F27" s="6">
        <v>2.5</v>
      </c>
      <c r="G27" s="6">
        <v>1.5</v>
      </c>
      <c r="H27" s="4">
        <f t="shared" si="2"/>
        <v>2</v>
      </c>
    </row>
    <row r="28" spans="1:8" x14ac:dyDescent="0.3">
      <c r="A28" s="4">
        <v>2</v>
      </c>
      <c r="B28" s="4">
        <v>4057</v>
      </c>
      <c r="C28" s="4">
        <v>4354</v>
      </c>
      <c r="D28" s="4">
        <v>0.01</v>
      </c>
      <c r="E28" s="4">
        <v>58</v>
      </c>
      <c r="F28" s="6">
        <v>1</v>
      </c>
      <c r="G28" s="6">
        <v>2</v>
      </c>
      <c r="H28" s="4">
        <f t="shared" si="2"/>
        <v>1.5</v>
      </c>
    </row>
    <row r="29" spans="1:8" x14ac:dyDescent="0.3">
      <c r="A29" s="4">
        <v>2</v>
      </c>
      <c r="B29" s="4">
        <v>4057</v>
      </c>
      <c r="C29" s="4">
        <v>4355</v>
      </c>
      <c r="D29" s="4">
        <v>0.01</v>
      </c>
      <c r="E29" s="4">
        <v>58</v>
      </c>
      <c r="F29" s="6">
        <v>1.5</v>
      </c>
      <c r="G29" s="6">
        <v>1.5</v>
      </c>
      <c r="H29" s="4">
        <f t="shared" si="2"/>
        <v>1.5</v>
      </c>
    </row>
    <row r="30" spans="1:8" x14ac:dyDescent="0.3">
      <c r="A30" s="4">
        <v>2</v>
      </c>
      <c r="B30" s="4">
        <v>4057</v>
      </c>
      <c r="C30" s="4">
        <v>4356</v>
      </c>
      <c r="D30" s="4">
        <v>0.01</v>
      </c>
      <c r="E30" s="4">
        <v>59</v>
      </c>
      <c r="F30" s="6">
        <v>3</v>
      </c>
      <c r="G30" s="6">
        <v>4</v>
      </c>
      <c r="H30" s="4">
        <f t="shared" si="2"/>
        <v>3.5</v>
      </c>
    </row>
    <row r="31" spans="1:8" x14ac:dyDescent="0.3">
      <c r="A31" s="4">
        <v>2</v>
      </c>
      <c r="B31" s="4">
        <v>4067</v>
      </c>
      <c r="C31" s="4">
        <v>4357</v>
      </c>
      <c r="D31" s="4">
        <v>0.1</v>
      </c>
      <c r="E31" s="4">
        <v>59</v>
      </c>
      <c r="F31" s="6">
        <v>3</v>
      </c>
      <c r="G31" s="6">
        <v>2.5</v>
      </c>
      <c r="H31" s="4">
        <f t="shared" si="2"/>
        <v>2.75</v>
      </c>
    </row>
    <row r="32" spans="1:8" x14ac:dyDescent="0.3">
      <c r="A32" s="4">
        <v>2</v>
      </c>
      <c r="B32" s="4">
        <v>4067</v>
      </c>
      <c r="C32" s="4">
        <v>4358</v>
      </c>
      <c r="D32" s="6">
        <v>0.1</v>
      </c>
      <c r="E32" s="4">
        <v>58</v>
      </c>
      <c r="F32" s="6">
        <v>2.5</v>
      </c>
      <c r="G32" s="6">
        <v>3</v>
      </c>
      <c r="H32" s="4">
        <f t="shared" si="2"/>
        <v>2.75</v>
      </c>
    </row>
    <row r="33" spans="1:8" x14ac:dyDescent="0.3">
      <c r="A33" s="4">
        <v>2</v>
      </c>
      <c r="B33" s="4">
        <v>4078</v>
      </c>
      <c r="C33" s="4">
        <v>4362</v>
      </c>
      <c r="D33" s="4">
        <v>0.3</v>
      </c>
      <c r="E33" s="4">
        <v>58</v>
      </c>
      <c r="F33" s="6">
        <v>2.5</v>
      </c>
      <c r="G33" s="6">
        <v>2.5</v>
      </c>
      <c r="H33" s="4">
        <f t="shared" si="2"/>
        <v>2.5</v>
      </c>
    </row>
    <row r="34" spans="1:8" x14ac:dyDescent="0.3">
      <c r="A34" s="4">
        <v>2</v>
      </c>
      <c r="B34" s="4">
        <v>4083</v>
      </c>
      <c r="C34" s="4">
        <v>4363</v>
      </c>
      <c r="D34" s="4">
        <v>0.3</v>
      </c>
      <c r="E34" s="4">
        <v>58</v>
      </c>
      <c r="F34" s="6">
        <v>2</v>
      </c>
      <c r="G34" s="6">
        <v>2.5</v>
      </c>
      <c r="H34" s="4">
        <f t="shared" si="2"/>
        <v>2.25</v>
      </c>
    </row>
    <row r="35" spans="1:8" x14ac:dyDescent="0.3">
      <c r="A35" s="4">
        <v>2</v>
      </c>
      <c r="B35" s="4">
        <v>4082</v>
      </c>
      <c r="C35" s="4">
        <v>4365</v>
      </c>
      <c r="D35" s="4">
        <v>0.3</v>
      </c>
      <c r="E35" s="4">
        <v>58</v>
      </c>
      <c r="F35" s="6">
        <v>1.5</v>
      </c>
      <c r="G35" s="6">
        <v>1</v>
      </c>
      <c r="H35" s="4">
        <f t="shared" si="2"/>
        <v>1.25</v>
      </c>
    </row>
    <row r="36" spans="1:8" x14ac:dyDescent="0.3">
      <c r="A36" s="4">
        <v>2</v>
      </c>
      <c r="B36" s="4">
        <v>4082</v>
      </c>
      <c r="C36" s="4">
        <v>4367</v>
      </c>
      <c r="D36" s="4">
        <v>0.3</v>
      </c>
      <c r="E36" s="4">
        <v>58</v>
      </c>
      <c r="F36" s="6">
        <v>1.5</v>
      </c>
      <c r="G36" s="6">
        <v>1.5</v>
      </c>
      <c r="H36" s="4">
        <f t="shared" si="2"/>
        <v>1.5</v>
      </c>
    </row>
    <row r="37" spans="1:8" x14ac:dyDescent="0.3">
      <c r="A37" s="4">
        <v>2</v>
      </c>
      <c r="B37" s="4">
        <v>4082</v>
      </c>
      <c r="C37" s="4">
        <v>4368</v>
      </c>
      <c r="D37" s="4">
        <v>0.3</v>
      </c>
      <c r="E37" s="4">
        <v>58</v>
      </c>
      <c r="F37" s="6">
        <v>2.5</v>
      </c>
      <c r="G37" s="6">
        <v>1.5</v>
      </c>
      <c r="H37" s="4">
        <f t="shared" si="2"/>
        <v>2</v>
      </c>
    </row>
    <row r="38" spans="1:8" x14ac:dyDescent="0.3">
      <c r="A38" s="4">
        <v>2</v>
      </c>
      <c r="B38" s="4">
        <v>4082</v>
      </c>
      <c r="C38" s="4">
        <v>4369</v>
      </c>
      <c r="D38" s="4">
        <v>0.3</v>
      </c>
      <c r="E38" s="4">
        <v>58</v>
      </c>
      <c r="F38" s="6">
        <v>2.5</v>
      </c>
      <c r="G38" s="6">
        <v>3</v>
      </c>
      <c r="H38" s="4">
        <f t="shared" si="2"/>
        <v>2.75</v>
      </c>
    </row>
    <row r="39" spans="1:8" x14ac:dyDescent="0.3">
      <c r="A39" s="4">
        <v>2</v>
      </c>
      <c r="B39" s="4">
        <v>4083</v>
      </c>
      <c r="C39" s="4">
        <v>4364</v>
      </c>
      <c r="D39" s="4">
        <v>0.3</v>
      </c>
      <c r="E39" s="4">
        <v>59</v>
      </c>
      <c r="F39" s="6">
        <v>2</v>
      </c>
      <c r="G39" s="6">
        <v>3</v>
      </c>
      <c r="H39" s="4">
        <f t="shared" si="2"/>
        <v>2.5</v>
      </c>
    </row>
    <row r="40" spans="1:8" x14ac:dyDescent="0.3">
      <c r="A40" s="4">
        <v>2</v>
      </c>
      <c r="B40" s="4">
        <v>4085</v>
      </c>
      <c r="C40" s="4">
        <v>4370</v>
      </c>
      <c r="D40" s="4">
        <v>0.3</v>
      </c>
      <c r="E40" s="4">
        <v>59</v>
      </c>
      <c r="F40" s="6">
        <v>3</v>
      </c>
      <c r="G40" s="6">
        <v>2</v>
      </c>
      <c r="H40" s="4">
        <f t="shared" si="2"/>
        <v>2.5</v>
      </c>
    </row>
    <row r="41" spans="1:8" x14ac:dyDescent="0.3">
      <c r="A41" s="4">
        <v>2</v>
      </c>
      <c r="B41" s="6">
        <v>4085</v>
      </c>
      <c r="C41" s="4">
        <v>4371</v>
      </c>
      <c r="D41" s="4">
        <v>0.3</v>
      </c>
      <c r="E41" s="4">
        <v>58</v>
      </c>
      <c r="F41" s="6">
        <v>3</v>
      </c>
      <c r="G41" s="6">
        <v>2.5</v>
      </c>
      <c r="H41" s="4">
        <f t="shared" si="2"/>
        <v>2.75</v>
      </c>
    </row>
    <row r="42" spans="1:8" x14ac:dyDescent="0.3">
      <c r="A42" s="4">
        <v>2</v>
      </c>
      <c r="B42" s="6">
        <v>4085</v>
      </c>
      <c r="C42" s="4">
        <v>4372</v>
      </c>
      <c r="D42" s="4">
        <v>0.3</v>
      </c>
      <c r="E42" s="4">
        <v>58</v>
      </c>
      <c r="F42" s="6">
        <v>1.5</v>
      </c>
      <c r="G42" s="6">
        <v>3.5</v>
      </c>
      <c r="H42" s="4">
        <f t="shared" si="2"/>
        <v>2.5</v>
      </c>
    </row>
    <row r="43" spans="1:8" x14ac:dyDescent="0.3">
      <c r="A43" s="4">
        <v>2</v>
      </c>
      <c r="B43" s="4">
        <v>4098</v>
      </c>
      <c r="C43" s="4">
        <v>4375</v>
      </c>
      <c r="D43" s="4">
        <v>1</v>
      </c>
      <c r="E43" s="4">
        <v>58</v>
      </c>
      <c r="F43" s="6">
        <v>1.5</v>
      </c>
      <c r="G43" s="6">
        <v>1</v>
      </c>
      <c r="H43" s="4">
        <f t="shared" si="2"/>
        <v>1.25</v>
      </c>
    </row>
    <row r="44" spans="1:8" x14ac:dyDescent="0.3">
      <c r="A44" s="4">
        <v>2</v>
      </c>
      <c r="B44" s="4">
        <v>4098</v>
      </c>
      <c r="C44" s="4">
        <v>4376</v>
      </c>
      <c r="D44" s="4">
        <v>1</v>
      </c>
      <c r="E44" s="4">
        <v>58</v>
      </c>
      <c r="F44" s="6">
        <v>1.5</v>
      </c>
      <c r="G44" s="6">
        <v>1.5</v>
      </c>
      <c r="H44" s="4">
        <f t="shared" si="2"/>
        <v>1.5</v>
      </c>
    </row>
    <row r="45" spans="1:8" x14ac:dyDescent="0.3">
      <c r="A45" s="4">
        <v>2</v>
      </c>
      <c r="B45" s="4">
        <v>4096</v>
      </c>
      <c r="C45" s="4">
        <v>4373</v>
      </c>
      <c r="D45" s="4">
        <v>1</v>
      </c>
      <c r="E45" s="6">
        <v>59</v>
      </c>
      <c r="F45" s="6">
        <v>2.5</v>
      </c>
      <c r="G45" s="6">
        <v>2.5</v>
      </c>
      <c r="H45" s="4">
        <f t="shared" si="2"/>
        <v>2.5</v>
      </c>
    </row>
    <row r="46" spans="1:8" x14ac:dyDescent="0.3">
      <c r="A46" s="4">
        <v>2</v>
      </c>
      <c r="B46" s="4">
        <v>4096</v>
      </c>
      <c r="C46" s="4">
        <v>4374</v>
      </c>
      <c r="D46" s="4">
        <v>1</v>
      </c>
      <c r="E46" s="6">
        <v>59</v>
      </c>
      <c r="F46" s="6">
        <v>2.5</v>
      </c>
      <c r="G46" s="6">
        <v>2</v>
      </c>
      <c r="H46" s="4">
        <f t="shared" si="2"/>
        <v>2.25</v>
      </c>
    </row>
    <row r="47" spans="1:8" x14ac:dyDescent="0.3">
      <c r="A47" s="4">
        <v>2</v>
      </c>
      <c r="B47" s="4">
        <v>4099</v>
      </c>
      <c r="C47" s="4">
        <v>4378</v>
      </c>
      <c r="D47" s="4">
        <v>1</v>
      </c>
      <c r="E47" s="6">
        <v>59</v>
      </c>
      <c r="F47" s="6">
        <v>3</v>
      </c>
      <c r="G47" s="6">
        <v>2</v>
      </c>
      <c r="H47" s="4">
        <f t="shared" si="2"/>
        <v>2.5</v>
      </c>
    </row>
    <row r="48" spans="1:8" x14ac:dyDescent="0.3">
      <c r="A48" s="4">
        <v>2</v>
      </c>
      <c r="B48" s="4">
        <v>4099</v>
      </c>
      <c r="C48" s="4">
        <v>4377</v>
      </c>
      <c r="D48" s="4">
        <v>1</v>
      </c>
      <c r="E48" s="4">
        <v>58</v>
      </c>
      <c r="F48" s="6">
        <v>2</v>
      </c>
      <c r="G48" s="6">
        <v>2</v>
      </c>
      <c r="H48" s="4">
        <f>AVERAGE(F48:G48)</f>
        <v>2</v>
      </c>
    </row>
  </sheetData>
  <pageMargins left="0.7" right="0.7" top="0.75" bottom="0.75" header="0.3" footer="0.3"/>
  <pageSetup scale="95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Q132"/>
  <sheetViews>
    <sheetView zoomScaleNormal="100" workbookViewId="0">
      <selection activeCell="B27" sqref="B27"/>
    </sheetView>
  </sheetViews>
  <sheetFormatPr defaultColWidth="8.88671875" defaultRowHeight="14.4" x14ac:dyDescent="0.3"/>
  <cols>
    <col min="1" max="3" width="8.88671875" style="5"/>
    <col min="4" max="4" width="6.44140625" style="5" customWidth="1"/>
    <col min="5" max="5" width="6" style="5" customWidth="1"/>
    <col min="6" max="6" width="8.21875" style="5" customWidth="1"/>
    <col min="7" max="7" width="8.33203125" style="5" customWidth="1"/>
    <col min="8" max="8" width="12.109375" style="5" customWidth="1"/>
    <col min="9" max="16384" width="8.88671875" style="5"/>
  </cols>
  <sheetData>
    <row r="1" spans="1:17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3" customFormat="1" x14ac:dyDescent="0.3">
      <c r="A2" s="2" t="s">
        <v>82</v>
      </c>
      <c r="B2" s="2" t="s">
        <v>86</v>
      </c>
      <c r="C2" s="2" t="s">
        <v>88</v>
      </c>
      <c r="D2" s="2"/>
      <c r="E2" s="2"/>
      <c r="F2" s="2" t="s">
        <v>15</v>
      </c>
      <c r="G2" s="2" t="s">
        <v>16</v>
      </c>
      <c r="H2" s="2" t="s">
        <v>85</v>
      </c>
      <c r="K2" s="2"/>
      <c r="L2" s="2"/>
      <c r="M2" s="2"/>
      <c r="N2" s="2" t="s">
        <v>15</v>
      </c>
      <c r="O2" s="2" t="s">
        <v>16</v>
      </c>
      <c r="P2" s="2" t="s">
        <v>85</v>
      </c>
    </row>
    <row r="3" spans="1:17" x14ac:dyDescent="0.3">
      <c r="A3" s="18">
        <v>1</v>
      </c>
      <c r="B3" s="18" t="s">
        <v>20</v>
      </c>
      <c r="C3" s="18">
        <v>3141</v>
      </c>
      <c r="D3" s="18">
        <v>0</v>
      </c>
      <c r="E3" s="18">
        <v>21</v>
      </c>
      <c r="F3" s="6">
        <v>2.5</v>
      </c>
      <c r="G3" s="4">
        <v>3</v>
      </c>
      <c r="H3" s="4">
        <f>AVERAGE(F3:G3)</f>
        <v>2.75</v>
      </c>
      <c r="K3" s="4">
        <v>4042</v>
      </c>
      <c r="L3" s="4">
        <v>0</v>
      </c>
      <c r="M3" s="4">
        <v>21</v>
      </c>
      <c r="N3" s="4">
        <v>3</v>
      </c>
      <c r="O3" s="4">
        <v>3</v>
      </c>
      <c r="P3" s="4">
        <f>AVERAGE(N3:O3)</f>
        <v>3</v>
      </c>
    </row>
    <row r="4" spans="1:17" x14ac:dyDescent="0.3">
      <c r="A4" s="4">
        <v>1</v>
      </c>
      <c r="B4" s="4" t="s">
        <v>21</v>
      </c>
      <c r="C4" s="4">
        <v>3147</v>
      </c>
      <c r="D4" s="4">
        <v>0</v>
      </c>
      <c r="E4" s="4">
        <v>21</v>
      </c>
      <c r="F4" s="6">
        <v>2</v>
      </c>
      <c r="G4" s="4">
        <v>2</v>
      </c>
      <c r="H4" s="4">
        <f t="shared" ref="H4:H17" si="0">AVERAGE(F4:G4)</f>
        <v>2</v>
      </c>
      <c r="K4" s="4">
        <v>4048</v>
      </c>
      <c r="L4" s="4">
        <v>0</v>
      </c>
      <c r="M4" s="4">
        <v>21</v>
      </c>
      <c r="N4" s="6">
        <v>3.25</v>
      </c>
      <c r="O4" s="4">
        <v>3.5</v>
      </c>
      <c r="P4" s="4">
        <f t="shared" ref="P4:P13" si="1">AVERAGE(N4:O4)</f>
        <v>3.375</v>
      </c>
    </row>
    <row r="5" spans="1:17" x14ac:dyDescent="0.3">
      <c r="A5" s="4">
        <v>1</v>
      </c>
      <c r="B5" s="4" t="s">
        <v>22</v>
      </c>
      <c r="C5" s="4">
        <v>3152</v>
      </c>
      <c r="D5" s="4">
        <v>0</v>
      </c>
      <c r="E5" s="4">
        <v>21</v>
      </c>
      <c r="F5" s="6">
        <v>4</v>
      </c>
      <c r="G5" s="4">
        <v>4</v>
      </c>
      <c r="H5" s="4">
        <f t="shared" si="0"/>
        <v>4</v>
      </c>
      <c r="K5" s="4">
        <v>4051</v>
      </c>
      <c r="L5" s="4">
        <v>0</v>
      </c>
      <c r="M5" s="4">
        <v>21</v>
      </c>
      <c r="N5" s="6">
        <v>2.5</v>
      </c>
      <c r="O5" s="4">
        <v>3</v>
      </c>
      <c r="P5" s="4">
        <f t="shared" si="1"/>
        <v>2.75</v>
      </c>
    </row>
    <row r="6" spans="1:17" x14ac:dyDescent="0.3">
      <c r="A6" s="4">
        <v>1</v>
      </c>
      <c r="B6" s="4" t="s">
        <v>23</v>
      </c>
      <c r="C6" s="4">
        <v>3153</v>
      </c>
      <c r="D6" s="4">
        <v>0</v>
      </c>
      <c r="E6" s="4">
        <v>21</v>
      </c>
      <c r="F6" s="6">
        <v>3</v>
      </c>
      <c r="G6" s="4">
        <v>2.5</v>
      </c>
      <c r="H6" s="4">
        <f t="shared" si="0"/>
        <v>2.75</v>
      </c>
      <c r="K6" s="4">
        <v>4052</v>
      </c>
      <c r="L6" s="4">
        <v>0.01</v>
      </c>
      <c r="M6" s="4">
        <v>21</v>
      </c>
      <c r="N6" s="6">
        <v>3.5</v>
      </c>
      <c r="O6" s="4">
        <v>2.5</v>
      </c>
      <c r="P6" s="4">
        <f t="shared" si="1"/>
        <v>3</v>
      </c>
    </row>
    <row r="7" spans="1:17" x14ac:dyDescent="0.3">
      <c r="A7" s="4">
        <v>1</v>
      </c>
      <c r="B7" s="4" t="s">
        <v>24</v>
      </c>
      <c r="C7" s="4">
        <v>3163</v>
      </c>
      <c r="D7" s="4">
        <v>0.01</v>
      </c>
      <c r="E7" s="4">
        <v>21</v>
      </c>
      <c r="F7" s="6">
        <v>3</v>
      </c>
      <c r="G7" s="4">
        <v>2</v>
      </c>
      <c r="H7" s="4">
        <f t="shared" si="0"/>
        <v>2.5</v>
      </c>
      <c r="K7" s="4">
        <v>4057</v>
      </c>
      <c r="L7" s="4">
        <v>0.01</v>
      </c>
      <c r="M7" s="4">
        <v>21</v>
      </c>
      <c r="N7" s="6">
        <v>3.75</v>
      </c>
      <c r="O7" s="4">
        <v>3.25</v>
      </c>
      <c r="P7" s="4">
        <f t="shared" si="1"/>
        <v>3.5</v>
      </c>
    </row>
    <row r="8" spans="1:17" x14ac:dyDescent="0.3">
      <c r="A8" s="4">
        <v>1</v>
      </c>
      <c r="B8" s="4" t="s">
        <v>25</v>
      </c>
      <c r="C8" s="4">
        <v>3164</v>
      </c>
      <c r="D8" s="4">
        <v>0.01</v>
      </c>
      <c r="E8" s="4">
        <v>21</v>
      </c>
      <c r="F8" s="6">
        <v>2.75</v>
      </c>
      <c r="G8" s="4">
        <v>2</v>
      </c>
      <c r="H8" s="4">
        <f>AVERAGE(F8:G8)</f>
        <v>2.375</v>
      </c>
      <c r="K8" s="4">
        <v>4067</v>
      </c>
      <c r="L8" s="4">
        <v>0.1</v>
      </c>
      <c r="M8" s="4">
        <v>21</v>
      </c>
      <c r="N8" s="4"/>
      <c r="O8" s="4"/>
      <c r="P8" s="4"/>
    </row>
    <row r="9" spans="1:17" x14ac:dyDescent="0.3">
      <c r="A9" s="4">
        <v>1</v>
      </c>
      <c r="B9" s="4" t="s">
        <v>26</v>
      </c>
      <c r="C9" s="4">
        <v>3170</v>
      </c>
      <c r="D9" s="4">
        <v>0.01</v>
      </c>
      <c r="E9" s="4">
        <v>21</v>
      </c>
      <c r="F9" s="6">
        <v>1</v>
      </c>
      <c r="G9" s="4">
        <v>1.5</v>
      </c>
      <c r="H9" s="4">
        <f t="shared" si="0"/>
        <v>1.25</v>
      </c>
      <c r="K9" s="4">
        <v>4082</v>
      </c>
      <c r="L9" s="4">
        <v>0.3</v>
      </c>
      <c r="M9" s="4">
        <v>21</v>
      </c>
      <c r="N9" s="6">
        <v>2</v>
      </c>
      <c r="O9" s="4">
        <v>1.5</v>
      </c>
      <c r="P9" s="4">
        <f t="shared" si="1"/>
        <v>1.75</v>
      </c>
    </row>
    <row r="10" spans="1:17" x14ac:dyDescent="0.3">
      <c r="A10" s="4">
        <v>1</v>
      </c>
      <c r="B10" s="4" t="s">
        <v>27</v>
      </c>
      <c r="C10" s="4">
        <v>3171</v>
      </c>
      <c r="D10" s="4">
        <v>0.1</v>
      </c>
      <c r="E10" s="4">
        <v>21</v>
      </c>
      <c r="F10" s="6">
        <v>1.5</v>
      </c>
      <c r="G10" s="4">
        <v>1.25</v>
      </c>
      <c r="H10" s="4">
        <f t="shared" si="0"/>
        <v>1.375</v>
      </c>
      <c r="K10" s="4">
        <v>4083</v>
      </c>
      <c r="L10" s="4">
        <v>0.3</v>
      </c>
      <c r="M10" s="4">
        <v>21</v>
      </c>
      <c r="N10" s="6">
        <v>1.75</v>
      </c>
      <c r="O10" s="4">
        <v>1.25</v>
      </c>
      <c r="P10" s="4">
        <f t="shared" si="1"/>
        <v>1.5</v>
      </c>
    </row>
    <row r="11" spans="1:17" x14ac:dyDescent="0.3">
      <c r="A11" s="4">
        <v>1</v>
      </c>
      <c r="B11" s="4" t="s">
        <v>28</v>
      </c>
      <c r="C11" s="4">
        <v>3175</v>
      </c>
      <c r="D11" s="4">
        <v>0.1</v>
      </c>
      <c r="E11" s="4">
        <v>21</v>
      </c>
      <c r="F11" s="6">
        <v>3</v>
      </c>
      <c r="G11" s="4">
        <v>2.5</v>
      </c>
      <c r="H11" s="4">
        <f t="shared" si="0"/>
        <v>2.75</v>
      </c>
      <c r="K11" s="4">
        <v>4085</v>
      </c>
      <c r="L11" s="4">
        <v>0.3</v>
      </c>
      <c r="M11" s="4">
        <v>21</v>
      </c>
      <c r="N11" s="6">
        <v>1.5</v>
      </c>
      <c r="O11" s="4">
        <v>1</v>
      </c>
      <c r="P11" s="4">
        <f t="shared" si="1"/>
        <v>1.25</v>
      </c>
    </row>
    <row r="12" spans="1:17" x14ac:dyDescent="0.3">
      <c r="A12" s="4">
        <v>1</v>
      </c>
      <c r="B12" s="4" t="s">
        <v>29</v>
      </c>
      <c r="C12" s="4">
        <v>3180</v>
      </c>
      <c r="D12" s="4">
        <v>0.3</v>
      </c>
      <c r="E12" s="4">
        <v>21</v>
      </c>
      <c r="F12" s="6">
        <v>3.25</v>
      </c>
      <c r="G12" s="4">
        <v>2.75</v>
      </c>
      <c r="H12" s="4">
        <f t="shared" si="0"/>
        <v>3</v>
      </c>
      <c r="K12" s="4">
        <v>4096</v>
      </c>
      <c r="L12" s="4">
        <v>1</v>
      </c>
      <c r="M12" s="4">
        <v>21</v>
      </c>
      <c r="N12" s="6">
        <v>1.75</v>
      </c>
      <c r="O12" s="4">
        <v>1</v>
      </c>
      <c r="P12" s="4">
        <f t="shared" si="1"/>
        <v>1.375</v>
      </c>
    </row>
    <row r="13" spans="1:17" x14ac:dyDescent="0.3">
      <c r="A13" s="4">
        <v>1</v>
      </c>
      <c r="B13" s="4" t="s">
        <v>30</v>
      </c>
      <c r="C13" s="4">
        <v>3184</v>
      </c>
      <c r="D13" s="4">
        <v>0.3</v>
      </c>
      <c r="E13" s="4">
        <v>21</v>
      </c>
      <c r="F13" s="6">
        <v>1.25</v>
      </c>
      <c r="G13" s="4">
        <v>1</v>
      </c>
      <c r="H13" s="4">
        <f t="shared" si="0"/>
        <v>1.125</v>
      </c>
      <c r="K13" s="4">
        <v>4099</v>
      </c>
      <c r="L13" s="4">
        <v>1</v>
      </c>
      <c r="M13" s="4">
        <v>21</v>
      </c>
      <c r="N13" s="6">
        <v>2.5</v>
      </c>
      <c r="O13" s="4">
        <v>2.25</v>
      </c>
      <c r="P13" s="4">
        <f t="shared" si="1"/>
        <v>2.375</v>
      </c>
    </row>
    <row r="14" spans="1:17" x14ac:dyDescent="0.3">
      <c r="A14" s="4">
        <v>1</v>
      </c>
      <c r="B14" s="4" t="s">
        <v>31</v>
      </c>
      <c r="C14" s="4">
        <v>3189</v>
      </c>
      <c r="D14" s="4">
        <v>0.3</v>
      </c>
      <c r="E14" s="4">
        <v>21</v>
      </c>
      <c r="F14" s="6">
        <v>2.5</v>
      </c>
      <c r="G14" s="4">
        <v>1.75</v>
      </c>
      <c r="H14" s="4">
        <f t="shared" si="0"/>
        <v>2.125</v>
      </c>
    </row>
    <row r="15" spans="1:17" x14ac:dyDescent="0.3">
      <c r="A15" s="4">
        <v>1</v>
      </c>
      <c r="B15" s="4" t="s">
        <v>32</v>
      </c>
      <c r="C15" s="4">
        <v>3195</v>
      </c>
      <c r="D15" s="4">
        <v>1</v>
      </c>
      <c r="E15" s="4">
        <v>21</v>
      </c>
      <c r="F15" s="6">
        <v>2</v>
      </c>
      <c r="G15" s="4">
        <v>1.5</v>
      </c>
      <c r="H15" s="4">
        <f t="shared" si="0"/>
        <v>1.75</v>
      </c>
    </row>
    <row r="16" spans="1:17" x14ac:dyDescent="0.3">
      <c r="A16" s="4">
        <v>1</v>
      </c>
      <c r="B16" s="4" t="s">
        <v>33</v>
      </c>
      <c r="C16" s="4">
        <v>3198</v>
      </c>
      <c r="D16" s="4">
        <v>1</v>
      </c>
      <c r="E16" s="4">
        <v>21</v>
      </c>
      <c r="F16" s="6">
        <v>2.5</v>
      </c>
      <c r="G16" s="4">
        <v>1.75</v>
      </c>
      <c r="H16" s="4">
        <f t="shared" si="0"/>
        <v>2.125</v>
      </c>
    </row>
    <row r="17" spans="1:8" x14ac:dyDescent="0.3">
      <c r="A17" s="4">
        <v>1</v>
      </c>
      <c r="B17" s="4" t="s">
        <v>34</v>
      </c>
      <c r="C17" s="4">
        <v>3203</v>
      </c>
      <c r="D17" s="4">
        <v>1</v>
      </c>
      <c r="E17" s="4">
        <v>21</v>
      </c>
      <c r="F17" s="6">
        <v>1.75</v>
      </c>
      <c r="G17" s="4">
        <v>1.25</v>
      </c>
      <c r="H17" s="4">
        <f t="shared" si="0"/>
        <v>1.5</v>
      </c>
    </row>
    <row r="21" spans="1:8" s="3" customFormat="1" x14ac:dyDescent="0.3">
      <c r="A21" s="2" t="s">
        <v>82</v>
      </c>
      <c r="B21" s="2" t="s">
        <v>86</v>
      </c>
      <c r="C21" s="2" t="s">
        <v>88</v>
      </c>
      <c r="D21" s="2"/>
      <c r="E21" s="2"/>
      <c r="F21" s="2"/>
    </row>
    <row r="22" spans="1:8" x14ac:dyDescent="0.3">
      <c r="A22" s="4"/>
      <c r="B22" s="4">
        <v>3047</v>
      </c>
      <c r="C22" s="4" t="s">
        <v>35</v>
      </c>
      <c r="D22" s="18">
        <v>0</v>
      </c>
      <c r="E22" s="18" t="s">
        <v>36</v>
      </c>
      <c r="F22" s="6">
        <v>2.75</v>
      </c>
    </row>
    <row r="23" spans="1:8" x14ac:dyDescent="0.3">
      <c r="A23" s="4">
        <v>1</v>
      </c>
      <c r="B23" s="4">
        <v>3047</v>
      </c>
      <c r="C23" s="4" t="s">
        <v>37</v>
      </c>
      <c r="D23" s="4">
        <v>0</v>
      </c>
      <c r="E23" s="4" t="s">
        <v>36</v>
      </c>
      <c r="F23" s="6">
        <v>3</v>
      </c>
    </row>
    <row r="24" spans="1:8" x14ac:dyDescent="0.3">
      <c r="A24" s="4"/>
      <c r="B24" s="4"/>
      <c r="C24" s="4"/>
      <c r="D24" s="4"/>
      <c r="E24" s="4"/>
      <c r="F24" s="19">
        <f>AVERAGE(F22:F23)</f>
        <v>2.875</v>
      </c>
    </row>
    <row r="25" spans="1:8" x14ac:dyDescent="0.3">
      <c r="A25" s="4">
        <v>1</v>
      </c>
      <c r="B25" s="4">
        <v>3064</v>
      </c>
      <c r="C25" s="4" t="s">
        <v>38</v>
      </c>
      <c r="D25" s="4">
        <v>0</v>
      </c>
      <c r="E25" s="4" t="s">
        <v>36</v>
      </c>
      <c r="F25" s="6">
        <v>3.5</v>
      </c>
    </row>
    <row r="26" spans="1:8" x14ac:dyDescent="0.3">
      <c r="A26" s="4">
        <v>1</v>
      </c>
      <c r="B26" s="4">
        <v>3064</v>
      </c>
      <c r="C26" s="4" t="s">
        <v>39</v>
      </c>
      <c r="D26" s="4">
        <v>0</v>
      </c>
      <c r="E26" s="4" t="s">
        <v>36</v>
      </c>
      <c r="F26" s="6">
        <v>1.5</v>
      </c>
    </row>
    <row r="27" spans="1:8" x14ac:dyDescent="0.3">
      <c r="A27" s="4">
        <v>1</v>
      </c>
      <c r="B27" s="4"/>
      <c r="C27" s="4"/>
      <c r="D27" s="4"/>
      <c r="E27" s="4"/>
      <c r="F27" s="19">
        <f>AVERAGE(F25:F26)</f>
        <v>2.5</v>
      </c>
    </row>
    <row r="28" spans="1:8" x14ac:dyDescent="0.3">
      <c r="A28" s="4">
        <v>1</v>
      </c>
      <c r="B28" s="4">
        <v>3048</v>
      </c>
      <c r="C28" s="4" t="s">
        <v>40</v>
      </c>
      <c r="D28" s="4">
        <v>0</v>
      </c>
      <c r="E28" s="4" t="s">
        <v>36</v>
      </c>
      <c r="F28" s="6">
        <v>2.75</v>
      </c>
    </row>
    <row r="29" spans="1:8" x14ac:dyDescent="0.3">
      <c r="A29" s="4">
        <v>1</v>
      </c>
      <c r="B29" s="4">
        <v>3048</v>
      </c>
      <c r="C29" s="4" t="s">
        <v>41</v>
      </c>
      <c r="D29" s="4">
        <v>0</v>
      </c>
      <c r="E29" s="4" t="s">
        <v>36</v>
      </c>
      <c r="F29" s="6">
        <v>2.25</v>
      </c>
    </row>
    <row r="30" spans="1:8" x14ac:dyDescent="0.3">
      <c r="A30" s="4">
        <v>1</v>
      </c>
      <c r="B30" s="4">
        <v>3048</v>
      </c>
      <c r="C30" s="4" t="s">
        <v>42</v>
      </c>
      <c r="D30" s="4">
        <v>0</v>
      </c>
      <c r="E30" s="4" t="s">
        <v>36</v>
      </c>
      <c r="F30" s="6">
        <v>2.25</v>
      </c>
    </row>
    <row r="31" spans="1:8" x14ac:dyDescent="0.3">
      <c r="A31" s="4"/>
      <c r="B31" s="4"/>
      <c r="C31" s="4"/>
      <c r="D31" s="4"/>
      <c r="E31" s="4"/>
      <c r="F31" s="19">
        <f>AVERAGE(F28:F30)</f>
        <v>2.4166666666666665</v>
      </c>
    </row>
    <row r="32" spans="1:8" x14ac:dyDescent="0.3">
      <c r="A32" s="4">
        <v>1</v>
      </c>
      <c r="B32" s="4">
        <v>3054</v>
      </c>
      <c r="C32" s="4" t="s">
        <v>43</v>
      </c>
      <c r="D32" s="4">
        <v>0</v>
      </c>
      <c r="E32" s="4" t="s">
        <v>36</v>
      </c>
      <c r="F32" s="19">
        <v>2.75</v>
      </c>
    </row>
    <row r="33" spans="1:6" x14ac:dyDescent="0.3">
      <c r="A33" s="4"/>
      <c r="B33" s="4"/>
      <c r="C33" s="4"/>
      <c r="D33" s="4"/>
      <c r="E33" s="4"/>
      <c r="F33" s="6"/>
    </row>
    <row r="34" spans="1:6" x14ac:dyDescent="0.3">
      <c r="A34" s="4">
        <v>1</v>
      </c>
      <c r="B34" s="4">
        <v>3059</v>
      </c>
      <c r="C34" s="4" t="s">
        <v>44</v>
      </c>
      <c r="D34" s="4">
        <v>0</v>
      </c>
      <c r="E34" s="4" t="s">
        <v>36</v>
      </c>
      <c r="F34" s="6">
        <v>2.5</v>
      </c>
    </row>
    <row r="35" spans="1:6" x14ac:dyDescent="0.3">
      <c r="A35" s="4">
        <v>1</v>
      </c>
      <c r="B35" s="4">
        <v>3059</v>
      </c>
      <c r="C35" s="4" t="s">
        <v>45</v>
      </c>
      <c r="D35" s="4">
        <v>0</v>
      </c>
      <c r="E35" s="4" t="s">
        <v>36</v>
      </c>
      <c r="F35" s="6">
        <v>3.25</v>
      </c>
    </row>
    <row r="36" spans="1:6" x14ac:dyDescent="0.3">
      <c r="A36" s="4">
        <v>1</v>
      </c>
      <c r="B36" s="4">
        <v>3059</v>
      </c>
      <c r="C36" s="4" t="s">
        <v>46</v>
      </c>
      <c r="D36" s="4">
        <v>0</v>
      </c>
      <c r="E36" s="4" t="s">
        <v>36</v>
      </c>
      <c r="F36" s="6">
        <v>3.5</v>
      </c>
    </row>
    <row r="37" spans="1:6" x14ac:dyDescent="0.3">
      <c r="A37" s="4"/>
      <c r="B37" s="4"/>
      <c r="C37" s="4"/>
      <c r="D37" s="4"/>
      <c r="E37" s="4"/>
      <c r="F37" s="19">
        <f>AVERAGE(F34:F36)</f>
        <v>3.0833333333333335</v>
      </c>
    </row>
    <row r="38" spans="1:6" x14ac:dyDescent="0.3">
      <c r="A38" s="4">
        <v>1</v>
      </c>
      <c r="B38" s="4">
        <v>3052</v>
      </c>
      <c r="C38" s="4" t="s">
        <v>47</v>
      </c>
      <c r="D38" s="4">
        <v>0</v>
      </c>
      <c r="E38" s="4" t="s">
        <v>36</v>
      </c>
      <c r="F38" s="19">
        <v>3.75</v>
      </c>
    </row>
    <row r="39" spans="1:6" x14ac:dyDescent="0.3">
      <c r="A39" s="4">
        <v>1</v>
      </c>
      <c r="B39" s="4">
        <v>3060</v>
      </c>
      <c r="C39" s="4" t="s">
        <v>48</v>
      </c>
      <c r="D39" s="4">
        <v>0</v>
      </c>
      <c r="E39" s="4" t="s">
        <v>36</v>
      </c>
      <c r="F39" s="19">
        <v>1.75</v>
      </c>
    </row>
    <row r="40" spans="1:6" x14ac:dyDescent="0.3">
      <c r="A40" s="4">
        <v>1</v>
      </c>
      <c r="B40" s="4">
        <v>3065</v>
      </c>
      <c r="C40" s="4" t="s">
        <v>49</v>
      </c>
      <c r="D40" s="4">
        <v>0.01</v>
      </c>
      <c r="E40" s="4" t="s">
        <v>36</v>
      </c>
      <c r="F40" s="6">
        <v>2.25</v>
      </c>
    </row>
    <row r="41" spans="1:6" x14ac:dyDescent="0.3">
      <c r="A41" s="4">
        <v>1</v>
      </c>
      <c r="B41" s="4">
        <v>3065</v>
      </c>
      <c r="C41" s="4" t="s">
        <v>50</v>
      </c>
      <c r="D41" s="4">
        <v>0.01</v>
      </c>
      <c r="E41" s="4" t="s">
        <v>36</v>
      </c>
      <c r="F41" s="6">
        <v>2.75</v>
      </c>
    </row>
    <row r="42" spans="1:6" x14ac:dyDescent="0.3">
      <c r="A42" s="4"/>
      <c r="B42" s="4"/>
      <c r="C42" s="4"/>
      <c r="D42" s="4"/>
      <c r="E42" s="4"/>
      <c r="F42" s="19">
        <f>AVERAGE(F40:F41)</f>
        <v>2.5</v>
      </c>
    </row>
    <row r="43" spans="1:6" x14ac:dyDescent="0.3">
      <c r="A43" s="4">
        <v>1</v>
      </c>
      <c r="B43" s="4">
        <v>3072</v>
      </c>
      <c r="C43" s="4" t="s">
        <v>51</v>
      </c>
      <c r="D43" s="4">
        <v>0.01</v>
      </c>
      <c r="E43" s="4" t="s">
        <v>36</v>
      </c>
      <c r="F43" s="19">
        <v>1.5</v>
      </c>
    </row>
    <row r="44" spans="1:6" x14ac:dyDescent="0.3">
      <c r="A44" s="4"/>
      <c r="B44" s="4"/>
      <c r="C44" s="4"/>
      <c r="D44" s="4"/>
      <c r="E44" s="4"/>
      <c r="F44" s="6"/>
    </row>
    <row r="45" spans="1:6" x14ac:dyDescent="0.3">
      <c r="A45" s="4">
        <v>1</v>
      </c>
      <c r="B45" s="4">
        <v>3066</v>
      </c>
      <c r="C45" s="4" t="s">
        <v>52</v>
      </c>
      <c r="D45" s="4">
        <v>0.01</v>
      </c>
      <c r="E45" s="4" t="s">
        <v>36</v>
      </c>
      <c r="F45" s="6">
        <v>3.75</v>
      </c>
    </row>
    <row r="46" spans="1:6" x14ac:dyDescent="0.3">
      <c r="A46" s="4">
        <v>1</v>
      </c>
      <c r="B46" s="4">
        <v>3066</v>
      </c>
      <c r="C46" s="4" t="s">
        <v>53</v>
      </c>
      <c r="D46" s="4">
        <v>0.01</v>
      </c>
      <c r="E46" s="4" t="s">
        <v>36</v>
      </c>
      <c r="F46" s="6">
        <v>2.5</v>
      </c>
    </row>
    <row r="47" spans="1:6" x14ac:dyDescent="0.3">
      <c r="A47" s="4">
        <v>1</v>
      </c>
      <c r="B47" s="4">
        <v>3066</v>
      </c>
      <c r="C47" s="4" t="s">
        <v>54</v>
      </c>
      <c r="D47" s="4">
        <v>0.01</v>
      </c>
      <c r="E47" s="4" t="s">
        <v>36</v>
      </c>
      <c r="F47" s="6">
        <v>2.75</v>
      </c>
    </row>
    <row r="48" spans="1:6" x14ac:dyDescent="0.3">
      <c r="A48" s="4"/>
      <c r="B48" s="4"/>
      <c r="C48" s="4"/>
      <c r="D48" s="4"/>
      <c r="E48" s="4"/>
      <c r="F48" s="19">
        <f>AVERAGE(F45:F47)</f>
        <v>3</v>
      </c>
    </row>
    <row r="49" spans="1:6" x14ac:dyDescent="0.3">
      <c r="A49" s="4">
        <v>1</v>
      </c>
      <c r="B49" s="4">
        <v>3101</v>
      </c>
      <c r="C49" s="4" t="s">
        <v>55</v>
      </c>
      <c r="D49" s="4">
        <v>0.1</v>
      </c>
      <c r="E49" s="4" t="s">
        <v>36</v>
      </c>
      <c r="F49" s="6">
        <v>2.5</v>
      </c>
    </row>
    <row r="50" spans="1:6" x14ac:dyDescent="0.3">
      <c r="A50" s="4">
        <v>1</v>
      </c>
      <c r="B50" s="4">
        <v>3101</v>
      </c>
      <c r="C50" s="4" t="s">
        <v>56</v>
      </c>
      <c r="D50" s="4">
        <v>0.1</v>
      </c>
      <c r="E50" s="4" t="s">
        <v>36</v>
      </c>
      <c r="F50" s="6">
        <v>2.75</v>
      </c>
    </row>
    <row r="51" spans="1:6" x14ac:dyDescent="0.3">
      <c r="A51" s="4"/>
      <c r="B51" s="4"/>
      <c r="C51" s="4"/>
      <c r="D51" s="4"/>
      <c r="E51" s="4"/>
      <c r="F51" s="19">
        <f>AVERAGE(F49:F50)</f>
        <v>2.625</v>
      </c>
    </row>
    <row r="52" spans="1:6" x14ac:dyDescent="0.3">
      <c r="A52" s="4">
        <v>1</v>
      </c>
      <c r="B52" s="4">
        <v>3088</v>
      </c>
      <c r="C52" s="4" t="s">
        <v>57</v>
      </c>
      <c r="D52" s="4">
        <v>0.1</v>
      </c>
      <c r="E52" s="4" t="s">
        <v>36</v>
      </c>
      <c r="F52" s="6">
        <v>2</v>
      </c>
    </row>
    <row r="53" spans="1:6" x14ac:dyDescent="0.3">
      <c r="A53" s="4">
        <v>1</v>
      </c>
      <c r="B53" s="4">
        <v>3088</v>
      </c>
      <c r="C53" s="4" t="s">
        <v>58</v>
      </c>
      <c r="D53" s="4">
        <v>0.1</v>
      </c>
      <c r="E53" s="4" t="s">
        <v>36</v>
      </c>
      <c r="F53" s="6">
        <v>2</v>
      </c>
    </row>
    <row r="54" spans="1:6" x14ac:dyDescent="0.3">
      <c r="A54" s="4">
        <v>1</v>
      </c>
      <c r="B54" s="4">
        <v>3088</v>
      </c>
      <c r="C54" s="4" t="s">
        <v>59</v>
      </c>
      <c r="D54" s="4">
        <v>0.1</v>
      </c>
      <c r="E54" s="4" t="s">
        <v>36</v>
      </c>
      <c r="F54" s="6">
        <v>2.75</v>
      </c>
    </row>
    <row r="55" spans="1:6" x14ac:dyDescent="0.3">
      <c r="A55" s="4">
        <v>1</v>
      </c>
      <c r="B55" s="4">
        <v>3088</v>
      </c>
      <c r="C55" s="4" t="s">
        <v>60</v>
      </c>
      <c r="D55" s="4">
        <v>0.1</v>
      </c>
      <c r="E55" s="4" t="s">
        <v>36</v>
      </c>
      <c r="F55" s="6">
        <v>2.5</v>
      </c>
    </row>
    <row r="56" spans="1:6" x14ac:dyDescent="0.3">
      <c r="A56" s="4"/>
      <c r="B56" s="4"/>
      <c r="C56" s="4"/>
      <c r="D56" s="4"/>
      <c r="E56" s="4"/>
      <c r="F56" s="19">
        <f>AVERAGE(F52:F55)</f>
        <v>2.3125</v>
      </c>
    </row>
    <row r="57" spans="1:6" x14ac:dyDescent="0.3">
      <c r="A57" s="4">
        <v>1</v>
      </c>
      <c r="B57" s="4">
        <v>3109</v>
      </c>
      <c r="C57" s="4" t="s">
        <v>61</v>
      </c>
      <c r="D57" s="4">
        <v>0.3</v>
      </c>
      <c r="E57" s="4" t="s">
        <v>36</v>
      </c>
      <c r="F57" s="6">
        <v>1.25</v>
      </c>
    </row>
    <row r="58" spans="1:6" x14ac:dyDescent="0.3">
      <c r="A58" s="4">
        <v>1</v>
      </c>
      <c r="B58" s="4">
        <v>3109</v>
      </c>
      <c r="C58" s="4" t="s">
        <v>62</v>
      </c>
      <c r="D58" s="4">
        <v>0.3</v>
      </c>
      <c r="E58" s="4" t="s">
        <v>36</v>
      </c>
      <c r="F58" s="6">
        <v>2.25</v>
      </c>
    </row>
    <row r="59" spans="1:6" x14ac:dyDescent="0.3">
      <c r="A59" s="4"/>
      <c r="B59" s="4"/>
      <c r="C59" s="4"/>
      <c r="D59" s="4"/>
      <c r="E59" s="4"/>
      <c r="F59" s="19">
        <f>AVERAGE(F57:F58)</f>
        <v>1.75</v>
      </c>
    </row>
    <row r="60" spans="1:6" x14ac:dyDescent="0.3">
      <c r="A60" s="4">
        <v>1</v>
      </c>
      <c r="B60" s="4">
        <v>3111</v>
      </c>
      <c r="C60" s="4" t="s">
        <v>63</v>
      </c>
      <c r="D60" s="4">
        <v>0.3</v>
      </c>
      <c r="E60" s="4" t="s">
        <v>36</v>
      </c>
      <c r="F60" s="19">
        <v>2.5</v>
      </c>
    </row>
    <row r="61" spans="1:6" x14ac:dyDescent="0.3">
      <c r="A61" s="4"/>
      <c r="B61" s="4"/>
      <c r="C61" s="4"/>
      <c r="D61" s="4"/>
      <c r="E61" s="4"/>
      <c r="F61" s="6"/>
    </row>
    <row r="62" spans="1:6" x14ac:dyDescent="0.3">
      <c r="A62" s="4">
        <v>1</v>
      </c>
      <c r="B62" s="4">
        <v>3118</v>
      </c>
      <c r="C62" s="4" t="s">
        <v>64</v>
      </c>
      <c r="D62" s="4">
        <v>0.3</v>
      </c>
      <c r="E62" s="4" t="s">
        <v>36</v>
      </c>
      <c r="F62" s="6">
        <v>2.5</v>
      </c>
    </row>
    <row r="63" spans="1:6" x14ac:dyDescent="0.3">
      <c r="A63" s="4">
        <v>1</v>
      </c>
      <c r="B63" s="4">
        <v>3118</v>
      </c>
      <c r="C63" s="4" t="s">
        <v>65</v>
      </c>
      <c r="D63" s="4">
        <v>0.3</v>
      </c>
      <c r="E63" s="4" t="s">
        <v>36</v>
      </c>
      <c r="F63" s="6">
        <v>1.75</v>
      </c>
    </row>
    <row r="64" spans="1:6" x14ac:dyDescent="0.3">
      <c r="A64" s="4">
        <v>1</v>
      </c>
      <c r="B64" s="4">
        <v>3118</v>
      </c>
      <c r="C64" s="4" t="s">
        <v>66</v>
      </c>
      <c r="D64" s="4">
        <v>0.3</v>
      </c>
      <c r="E64" s="4" t="s">
        <v>36</v>
      </c>
      <c r="F64" s="6">
        <v>1.75</v>
      </c>
    </row>
    <row r="65" spans="1:6" x14ac:dyDescent="0.3">
      <c r="A65" s="4">
        <v>1</v>
      </c>
      <c r="B65" s="4">
        <v>3118</v>
      </c>
      <c r="C65" s="4" t="s">
        <v>67</v>
      </c>
      <c r="D65" s="4">
        <v>0.3</v>
      </c>
      <c r="E65" s="4" t="s">
        <v>36</v>
      </c>
      <c r="F65" s="6">
        <v>2.25</v>
      </c>
    </row>
    <row r="66" spans="1:6" x14ac:dyDescent="0.3">
      <c r="A66" s="4"/>
      <c r="B66" s="4"/>
      <c r="C66" s="4"/>
      <c r="D66" s="4"/>
      <c r="E66" s="4"/>
      <c r="F66" s="19">
        <f>AVERAGE(F62:F65)</f>
        <v>2.0625</v>
      </c>
    </row>
    <row r="67" spans="1:6" x14ac:dyDescent="0.3">
      <c r="A67" s="4">
        <v>1</v>
      </c>
      <c r="B67" s="4">
        <v>3119</v>
      </c>
      <c r="C67" s="4" t="s">
        <v>68</v>
      </c>
      <c r="D67" s="4">
        <v>0.3</v>
      </c>
      <c r="E67" s="4" t="s">
        <v>36</v>
      </c>
      <c r="F67" s="6">
        <v>2</v>
      </c>
    </row>
    <row r="68" spans="1:6" x14ac:dyDescent="0.3">
      <c r="A68" s="4">
        <v>1</v>
      </c>
      <c r="B68" s="4">
        <v>3119</v>
      </c>
      <c r="C68" s="4" t="s">
        <v>69</v>
      </c>
      <c r="D68" s="4">
        <v>0.3</v>
      </c>
      <c r="E68" s="4" t="s">
        <v>36</v>
      </c>
      <c r="F68" s="6">
        <v>2</v>
      </c>
    </row>
    <row r="69" spans="1:6" x14ac:dyDescent="0.3">
      <c r="A69" s="4">
        <v>1</v>
      </c>
      <c r="B69" s="4">
        <v>3119</v>
      </c>
      <c r="C69" s="4" t="s">
        <v>70</v>
      </c>
      <c r="D69" s="4">
        <v>0.3</v>
      </c>
      <c r="E69" s="4" t="s">
        <v>36</v>
      </c>
      <c r="F69" s="6">
        <v>1.5</v>
      </c>
    </row>
    <row r="70" spans="1:6" x14ac:dyDescent="0.3">
      <c r="A70" s="4"/>
      <c r="B70" s="4"/>
      <c r="C70" s="4"/>
      <c r="D70" s="4"/>
      <c r="E70" s="4"/>
      <c r="F70" s="19">
        <f>AVERAGE(F67:F69)</f>
        <v>1.8333333333333333</v>
      </c>
    </row>
    <row r="71" spans="1:6" x14ac:dyDescent="0.3">
      <c r="A71" s="4">
        <v>1</v>
      </c>
      <c r="B71" s="4">
        <v>3120</v>
      </c>
      <c r="C71" s="4" t="s">
        <v>71</v>
      </c>
      <c r="D71" s="4">
        <v>0.3</v>
      </c>
      <c r="E71" s="4" t="s">
        <v>36</v>
      </c>
      <c r="F71" s="6">
        <v>1</v>
      </c>
    </row>
    <row r="72" spans="1:6" x14ac:dyDescent="0.3">
      <c r="A72" s="4">
        <v>1</v>
      </c>
      <c r="B72" s="4">
        <v>3120</v>
      </c>
      <c r="C72" s="4" t="s">
        <v>72</v>
      </c>
      <c r="D72" s="4">
        <v>0.3</v>
      </c>
      <c r="E72" s="4" t="s">
        <v>36</v>
      </c>
      <c r="F72" s="6">
        <v>2.25</v>
      </c>
    </row>
    <row r="73" spans="1:6" x14ac:dyDescent="0.3">
      <c r="A73" s="4"/>
      <c r="B73" s="4"/>
      <c r="C73" s="4"/>
      <c r="D73" s="4"/>
      <c r="E73" s="4"/>
      <c r="F73" s="19">
        <f>AVERAGE(F71:F72)</f>
        <v>1.625</v>
      </c>
    </row>
    <row r="74" spans="1:6" x14ac:dyDescent="0.3">
      <c r="A74" s="4">
        <v>1</v>
      </c>
      <c r="B74" s="4">
        <v>3124</v>
      </c>
      <c r="C74" s="4" t="s">
        <v>73</v>
      </c>
      <c r="D74" s="4">
        <v>1</v>
      </c>
      <c r="E74" s="4" t="s">
        <v>36</v>
      </c>
      <c r="F74" s="19">
        <v>1.25</v>
      </c>
    </row>
    <row r="75" spans="1:6" x14ac:dyDescent="0.3">
      <c r="A75" s="4"/>
      <c r="B75" s="4"/>
      <c r="C75" s="4"/>
      <c r="D75" s="4"/>
      <c r="E75" s="4"/>
      <c r="F75" s="6"/>
    </row>
    <row r="76" spans="1:6" x14ac:dyDescent="0.3">
      <c r="A76" s="4">
        <v>1</v>
      </c>
      <c r="B76" s="4">
        <v>3126</v>
      </c>
      <c r="C76" s="4" t="s">
        <v>74</v>
      </c>
      <c r="D76" s="4">
        <v>1</v>
      </c>
      <c r="E76" s="4" t="s">
        <v>36</v>
      </c>
      <c r="F76" s="6">
        <v>1.25</v>
      </c>
    </row>
    <row r="77" spans="1:6" x14ac:dyDescent="0.3">
      <c r="A77" s="4">
        <v>1</v>
      </c>
      <c r="B77" s="4">
        <v>3126</v>
      </c>
      <c r="C77" s="4" t="s">
        <v>75</v>
      </c>
      <c r="D77" s="4">
        <v>1</v>
      </c>
      <c r="E77" s="4" t="s">
        <v>36</v>
      </c>
      <c r="F77" s="6">
        <v>2</v>
      </c>
    </row>
    <row r="78" spans="1:6" x14ac:dyDescent="0.3">
      <c r="A78" s="4"/>
      <c r="B78" s="4"/>
      <c r="C78" s="4"/>
      <c r="D78" s="4"/>
      <c r="E78" s="4"/>
      <c r="F78" s="19">
        <f>AVERAGE(F76:F77)</f>
        <v>1.625</v>
      </c>
    </row>
    <row r="79" spans="1:6" x14ac:dyDescent="0.3">
      <c r="A79" s="4">
        <v>1</v>
      </c>
      <c r="B79" s="4">
        <v>3128</v>
      </c>
      <c r="C79" s="4" t="s">
        <v>76</v>
      </c>
      <c r="D79" s="4">
        <v>1</v>
      </c>
      <c r="E79" s="4" t="s">
        <v>36</v>
      </c>
      <c r="F79" s="19">
        <v>1.5</v>
      </c>
    </row>
    <row r="80" spans="1:6" x14ac:dyDescent="0.3">
      <c r="A80" s="4"/>
      <c r="B80" s="4"/>
      <c r="C80" s="4"/>
      <c r="D80" s="4"/>
      <c r="E80" s="4"/>
      <c r="F80" s="6"/>
    </row>
    <row r="81" spans="1:6" x14ac:dyDescent="0.3">
      <c r="A81" s="4">
        <v>1</v>
      </c>
      <c r="B81" s="4">
        <v>3130</v>
      </c>
      <c r="C81" s="4" t="s">
        <v>77</v>
      </c>
      <c r="D81" s="4">
        <v>1</v>
      </c>
      <c r="E81" s="4" t="s">
        <v>36</v>
      </c>
      <c r="F81" s="6">
        <v>2</v>
      </c>
    </row>
    <row r="82" spans="1:6" x14ac:dyDescent="0.3">
      <c r="A82" s="4">
        <v>1</v>
      </c>
      <c r="B82" s="4">
        <v>3130</v>
      </c>
      <c r="C82" s="6" t="s">
        <v>78</v>
      </c>
      <c r="D82" s="4">
        <v>1</v>
      </c>
      <c r="E82" s="4" t="s">
        <v>36</v>
      </c>
      <c r="F82" s="6">
        <v>1.75</v>
      </c>
    </row>
    <row r="83" spans="1:6" x14ac:dyDescent="0.3">
      <c r="A83" s="4"/>
      <c r="B83" s="4"/>
      <c r="C83" s="6"/>
      <c r="D83" s="4"/>
      <c r="E83" s="4"/>
      <c r="F83" s="19">
        <f>AVERAGE(F81:F82)</f>
        <v>1.875</v>
      </c>
    </row>
    <row r="84" spans="1:6" x14ac:dyDescent="0.3">
      <c r="A84" s="4">
        <v>1</v>
      </c>
      <c r="B84" s="4">
        <v>3135</v>
      </c>
      <c r="C84" s="6" t="s">
        <v>79</v>
      </c>
      <c r="D84" s="4">
        <v>1</v>
      </c>
      <c r="E84" s="4" t="s">
        <v>36</v>
      </c>
      <c r="F84" s="19">
        <v>1.75</v>
      </c>
    </row>
    <row r="86" spans="1:6" x14ac:dyDescent="0.3">
      <c r="A86" s="4" t="s">
        <v>83</v>
      </c>
      <c r="B86" s="4"/>
      <c r="C86" s="4"/>
      <c r="D86" s="4"/>
      <c r="E86" s="4"/>
      <c r="F86" s="4"/>
    </row>
    <row r="87" spans="1:6" x14ac:dyDescent="0.3">
      <c r="A87" s="4">
        <v>2</v>
      </c>
      <c r="B87" s="4">
        <v>4042</v>
      </c>
      <c r="C87" s="4">
        <v>4340</v>
      </c>
      <c r="D87" s="4">
        <v>0</v>
      </c>
      <c r="E87" s="4">
        <v>58</v>
      </c>
      <c r="F87" s="6">
        <v>3.75</v>
      </c>
    </row>
    <row r="88" spans="1:6" x14ac:dyDescent="0.3">
      <c r="A88" s="4">
        <v>2</v>
      </c>
      <c r="B88" s="4">
        <v>4042</v>
      </c>
      <c r="C88" s="4">
        <v>4341</v>
      </c>
      <c r="D88" s="4">
        <v>0</v>
      </c>
      <c r="E88" s="4">
        <v>58</v>
      </c>
      <c r="F88" s="6">
        <v>3.75</v>
      </c>
    </row>
    <row r="89" spans="1:6" x14ac:dyDescent="0.3">
      <c r="A89" s="4"/>
      <c r="B89" s="4"/>
      <c r="C89" s="4"/>
      <c r="D89" s="4"/>
      <c r="E89" s="4"/>
      <c r="F89" s="19">
        <f>AVERAGE(F87:F88)</f>
        <v>3.75</v>
      </c>
    </row>
    <row r="90" spans="1:6" x14ac:dyDescent="0.3">
      <c r="A90" s="4">
        <v>2</v>
      </c>
      <c r="B90" s="4">
        <v>4048</v>
      </c>
      <c r="C90" s="4">
        <v>4342</v>
      </c>
      <c r="D90" s="4">
        <v>0</v>
      </c>
      <c r="E90" s="4">
        <v>58</v>
      </c>
      <c r="F90" s="6">
        <v>1.5</v>
      </c>
    </row>
    <row r="91" spans="1:6" x14ac:dyDescent="0.3">
      <c r="A91" s="4">
        <v>2</v>
      </c>
      <c r="B91" s="4">
        <v>4048</v>
      </c>
      <c r="C91" s="4">
        <v>4344</v>
      </c>
      <c r="D91" s="4">
        <v>0</v>
      </c>
      <c r="E91" s="4">
        <v>58</v>
      </c>
      <c r="F91" s="6">
        <v>3.25</v>
      </c>
    </row>
    <row r="92" spans="1:6" x14ac:dyDescent="0.3">
      <c r="A92" s="4"/>
      <c r="B92" s="4"/>
      <c r="C92" s="4"/>
      <c r="D92" s="4"/>
      <c r="E92" s="4"/>
      <c r="F92" s="19">
        <f>AVERAGE(F90:F91)</f>
        <v>2.375</v>
      </c>
    </row>
    <row r="93" spans="1:6" x14ac:dyDescent="0.3">
      <c r="A93" s="4">
        <v>2</v>
      </c>
      <c r="B93" s="4">
        <v>4051</v>
      </c>
      <c r="C93" s="4">
        <v>4345</v>
      </c>
      <c r="D93" s="4">
        <v>0</v>
      </c>
      <c r="E93" s="4">
        <v>58</v>
      </c>
      <c r="F93" s="6">
        <v>2.5</v>
      </c>
    </row>
    <row r="94" spans="1:6" x14ac:dyDescent="0.3">
      <c r="A94" s="4">
        <v>2</v>
      </c>
      <c r="B94" s="4">
        <v>4051</v>
      </c>
      <c r="C94" s="4">
        <v>4346</v>
      </c>
      <c r="D94" s="4">
        <v>0</v>
      </c>
      <c r="E94" s="4">
        <v>58</v>
      </c>
      <c r="F94" s="6">
        <v>2.5</v>
      </c>
    </row>
    <row r="95" spans="1:6" x14ac:dyDescent="0.3">
      <c r="A95" s="4">
        <v>2</v>
      </c>
      <c r="B95" s="4">
        <v>4051</v>
      </c>
      <c r="C95" s="4">
        <v>4347</v>
      </c>
      <c r="D95" s="4">
        <v>0</v>
      </c>
      <c r="E95" s="4">
        <v>58</v>
      </c>
      <c r="F95" s="6">
        <v>2.5</v>
      </c>
    </row>
    <row r="96" spans="1:6" x14ac:dyDescent="0.3">
      <c r="A96" s="4">
        <v>2</v>
      </c>
      <c r="B96" s="4">
        <v>4051</v>
      </c>
      <c r="C96" s="4">
        <v>4348</v>
      </c>
      <c r="D96" s="4">
        <v>0</v>
      </c>
      <c r="E96" s="4">
        <v>58</v>
      </c>
      <c r="F96" s="6">
        <v>3</v>
      </c>
    </row>
    <row r="97" spans="1:6" x14ac:dyDescent="0.3">
      <c r="A97" s="4"/>
      <c r="B97" s="4"/>
      <c r="C97" s="4"/>
      <c r="D97" s="4"/>
      <c r="E97" s="4"/>
      <c r="F97" s="19">
        <f>AVERAGE(F93:F96)</f>
        <v>2.625</v>
      </c>
    </row>
    <row r="98" spans="1:6" x14ac:dyDescent="0.3">
      <c r="A98" s="4">
        <v>2</v>
      </c>
      <c r="B98" s="4">
        <v>4052</v>
      </c>
      <c r="C98" s="4">
        <v>4350</v>
      </c>
      <c r="D98" s="4">
        <v>0.01</v>
      </c>
      <c r="E98" s="4">
        <v>58</v>
      </c>
      <c r="F98" s="6">
        <v>1.5</v>
      </c>
    </row>
    <row r="99" spans="1:6" x14ac:dyDescent="0.3">
      <c r="A99" s="4">
        <v>2</v>
      </c>
      <c r="B99" s="4">
        <v>4052</v>
      </c>
      <c r="C99" s="4">
        <v>4352</v>
      </c>
      <c r="D99" s="4">
        <v>0.01</v>
      </c>
      <c r="E99" s="4">
        <v>58</v>
      </c>
      <c r="F99" s="6">
        <v>2.75</v>
      </c>
    </row>
    <row r="100" spans="1:6" x14ac:dyDescent="0.3">
      <c r="A100" s="4">
        <v>2</v>
      </c>
      <c r="B100" s="4">
        <v>4052</v>
      </c>
      <c r="C100" s="4">
        <v>4351</v>
      </c>
      <c r="D100" s="4">
        <v>0.01</v>
      </c>
      <c r="E100" s="4">
        <v>59</v>
      </c>
      <c r="F100" s="6">
        <v>2</v>
      </c>
    </row>
    <row r="101" spans="1:6" x14ac:dyDescent="0.3">
      <c r="A101" s="4"/>
      <c r="B101" s="4"/>
      <c r="C101" s="4"/>
      <c r="D101" s="4"/>
      <c r="E101" s="4"/>
      <c r="F101" s="19">
        <f>AVERAGE(F98:F100)</f>
        <v>2.0833333333333335</v>
      </c>
    </row>
    <row r="102" spans="1:6" x14ac:dyDescent="0.3">
      <c r="A102" s="4">
        <v>2</v>
      </c>
      <c r="B102" s="4">
        <v>4057</v>
      </c>
      <c r="C102" s="4">
        <v>4354</v>
      </c>
      <c r="D102" s="4">
        <v>0.01</v>
      </c>
      <c r="E102" s="4">
        <v>58</v>
      </c>
      <c r="F102" s="6">
        <v>1.5</v>
      </c>
    </row>
    <row r="103" spans="1:6" x14ac:dyDescent="0.3">
      <c r="A103" s="4">
        <v>2</v>
      </c>
      <c r="B103" s="4">
        <v>4057</v>
      </c>
      <c r="C103" s="4">
        <v>4355</v>
      </c>
      <c r="D103" s="4">
        <v>0.01</v>
      </c>
      <c r="E103" s="4">
        <v>58</v>
      </c>
      <c r="F103" s="6">
        <v>1.5</v>
      </c>
    </row>
    <row r="104" spans="1:6" x14ac:dyDescent="0.3">
      <c r="A104" s="4">
        <v>2</v>
      </c>
      <c r="B104" s="4">
        <v>4057</v>
      </c>
      <c r="C104" s="4">
        <v>4356</v>
      </c>
      <c r="D104" s="4">
        <v>0.01</v>
      </c>
      <c r="E104" s="4">
        <v>59</v>
      </c>
      <c r="F104" s="6">
        <v>3.5</v>
      </c>
    </row>
    <row r="105" spans="1:6" x14ac:dyDescent="0.3">
      <c r="A105" s="4"/>
      <c r="B105" s="4"/>
      <c r="C105" s="4"/>
      <c r="D105" s="4"/>
      <c r="E105" s="4"/>
      <c r="F105" s="19">
        <f>AVERAGE(F102:F104)</f>
        <v>2.1666666666666665</v>
      </c>
    </row>
    <row r="106" spans="1:6" x14ac:dyDescent="0.3">
      <c r="A106" s="4">
        <v>2</v>
      </c>
      <c r="B106" s="4">
        <v>4067</v>
      </c>
      <c r="C106" s="4">
        <v>4357</v>
      </c>
      <c r="D106" s="4">
        <v>0.1</v>
      </c>
      <c r="E106" s="4">
        <v>59</v>
      </c>
      <c r="F106" s="6">
        <v>2.75</v>
      </c>
    </row>
    <row r="107" spans="1:6" x14ac:dyDescent="0.3">
      <c r="A107" s="4">
        <v>2</v>
      </c>
      <c r="B107" s="4">
        <v>4067</v>
      </c>
      <c r="C107" s="4">
        <v>4358</v>
      </c>
      <c r="D107" s="6">
        <v>0.1</v>
      </c>
      <c r="E107" s="4">
        <v>58</v>
      </c>
      <c r="F107" s="6">
        <v>2.75</v>
      </c>
    </row>
    <row r="108" spans="1:6" x14ac:dyDescent="0.3">
      <c r="A108" s="4"/>
      <c r="B108" s="4"/>
      <c r="C108" s="4"/>
      <c r="D108" s="6"/>
      <c r="E108" s="4"/>
      <c r="F108" s="19">
        <f>AVERAGE(F106:F107)</f>
        <v>2.75</v>
      </c>
    </row>
    <row r="109" spans="1:6" x14ac:dyDescent="0.3">
      <c r="A109" s="4">
        <v>2</v>
      </c>
      <c r="B109" s="4">
        <v>4078</v>
      </c>
      <c r="C109" s="4">
        <v>4362</v>
      </c>
      <c r="D109" s="4">
        <v>0.3</v>
      </c>
      <c r="E109" s="4">
        <v>58</v>
      </c>
      <c r="F109" s="19">
        <v>2.5</v>
      </c>
    </row>
    <row r="110" spans="1:6" x14ac:dyDescent="0.3">
      <c r="A110" s="4"/>
      <c r="B110" s="4"/>
      <c r="C110" s="4"/>
      <c r="D110" s="4"/>
      <c r="E110" s="4"/>
      <c r="F110" s="6"/>
    </row>
    <row r="111" spans="1:6" x14ac:dyDescent="0.3">
      <c r="A111" s="4">
        <v>2</v>
      </c>
      <c r="B111" s="4">
        <v>4083</v>
      </c>
      <c r="C111" s="4">
        <v>4363</v>
      </c>
      <c r="D111" s="4">
        <v>0.3</v>
      </c>
      <c r="E111" s="4">
        <v>58</v>
      </c>
      <c r="F111" s="19">
        <v>2.25</v>
      </c>
    </row>
    <row r="112" spans="1:6" x14ac:dyDescent="0.3">
      <c r="A112" s="4"/>
      <c r="B112" s="4"/>
      <c r="C112" s="4"/>
      <c r="D112" s="4"/>
      <c r="E112" s="4"/>
      <c r="F112" s="6"/>
    </row>
    <row r="113" spans="1:6" x14ac:dyDescent="0.3">
      <c r="A113" s="4">
        <v>2</v>
      </c>
      <c r="B113" s="4">
        <v>4082</v>
      </c>
      <c r="C113" s="4">
        <v>4365</v>
      </c>
      <c r="D113" s="4">
        <v>0.3</v>
      </c>
      <c r="E113" s="4">
        <v>58</v>
      </c>
      <c r="F113" s="6">
        <v>1.25</v>
      </c>
    </row>
    <row r="114" spans="1:6" x14ac:dyDescent="0.3">
      <c r="A114" s="4">
        <v>2</v>
      </c>
      <c r="B114" s="4">
        <v>4082</v>
      </c>
      <c r="C114" s="4">
        <v>4367</v>
      </c>
      <c r="D114" s="4">
        <v>0.3</v>
      </c>
      <c r="E114" s="4">
        <v>58</v>
      </c>
      <c r="F114" s="6">
        <v>1.5</v>
      </c>
    </row>
    <row r="115" spans="1:6" x14ac:dyDescent="0.3">
      <c r="A115" s="4">
        <v>2</v>
      </c>
      <c r="B115" s="4">
        <v>4082</v>
      </c>
      <c r="C115" s="4">
        <v>4368</v>
      </c>
      <c r="D115" s="4">
        <v>0.3</v>
      </c>
      <c r="E115" s="4">
        <v>58</v>
      </c>
      <c r="F115" s="6">
        <v>2</v>
      </c>
    </row>
    <row r="116" spans="1:6" x14ac:dyDescent="0.3">
      <c r="A116" s="4">
        <v>2</v>
      </c>
      <c r="B116" s="4">
        <v>4082</v>
      </c>
      <c r="C116" s="4">
        <v>4369</v>
      </c>
      <c r="D116" s="4">
        <v>0.3</v>
      </c>
      <c r="E116" s="4">
        <v>58</v>
      </c>
      <c r="F116" s="6">
        <v>2.75</v>
      </c>
    </row>
    <row r="117" spans="1:6" x14ac:dyDescent="0.3">
      <c r="A117" s="4"/>
      <c r="B117" s="4"/>
      <c r="C117" s="4"/>
      <c r="D117" s="4"/>
      <c r="E117" s="4"/>
      <c r="F117" s="19">
        <f>AVERAGE(F113:F116)</f>
        <v>1.875</v>
      </c>
    </row>
    <row r="118" spans="1:6" x14ac:dyDescent="0.3">
      <c r="A118" s="4">
        <v>2</v>
      </c>
      <c r="B118" s="4">
        <v>4083</v>
      </c>
      <c r="C118" s="4">
        <v>4364</v>
      </c>
      <c r="D118" s="4">
        <v>0.3</v>
      </c>
      <c r="E118" s="4">
        <v>59</v>
      </c>
      <c r="F118" s="19">
        <v>2.5</v>
      </c>
    </row>
    <row r="119" spans="1:6" x14ac:dyDescent="0.3">
      <c r="A119" s="4"/>
      <c r="B119" s="4"/>
      <c r="C119" s="4"/>
      <c r="D119" s="4"/>
      <c r="E119" s="4"/>
      <c r="F119" s="6"/>
    </row>
    <row r="120" spans="1:6" x14ac:dyDescent="0.3">
      <c r="A120" s="4">
        <v>2</v>
      </c>
      <c r="B120" s="4">
        <v>4085</v>
      </c>
      <c r="C120" s="4">
        <v>4370</v>
      </c>
      <c r="D120" s="4">
        <v>0.3</v>
      </c>
      <c r="E120" s="4">
        <v>59</v>
      </c>
      <c r="F120" s="6">
        <v>2.5</v>
      </c>
    </row>
    <row r="121" spans="1:6" x14ac:dyDescent="0.3">
      <c r="A121" s="4">
        <v>2</v>
      </c>
      <c r="B121" s="6">
        <v>4085</v>
      </c>
      <c r="C121" s="4">
        <v>4371</v>
      </c>
      <c r="D121" s="4">
        <v>0.3</v>
      </c>
      <c r="E121" s="4">
        <v>58</v>
      </c>
      <c r="F121" s="6">
        <v>2.75</v>
      </c>
    </row>
    <row r="122" spans="1:6" x14ac:dyDescent="0.3">
      <c r="A122" s="4">
        <v>2</v>
      </c>
      <c r="B122" s="6">
        <v>4085</v>
      </c>
      <c r="C122" s="4">
        <v>4372</v>
      </c>
      <c r="D122" s="4">
        <v>0.3</v>
      </c>
      <c r="E122" s="4">
        <v>58</v>
      </c>
      <c r="F122" s="6">
        <v>2.5</v>
      </c>
    </row>
    <row r="123" spans="1:6" x14ac:dyDescent="0.3">
      <c r="A123" s="4"/>
      <c r="B123" s="6"/>
      <c r="C123" s="4"/>
      <c r="D123" s="4"/>
      <c r="E123" s="4"/>
      <c r="F123" s="19">
        <f>AVERAGE(F120:F122)</f>
        <v>2.5833333333333335</v>
      </c>
    </row>
    <row r="124" spans="1:6" x14ac:dyDescent="0.3">
      <c r="A124" s="4">
        <v>2</v>
      </c>
      <c r="B124" s="4">
        <v>4098</v>
      </c>
      <c r="C124" s="4">
        <v>4375</v>
      </c>
      <c r="D124" s="4">
        <v>1</v>
      </c>
      <c r="E124" s="4">
        <v>58</v>
      </c>
      <c r="F124" s="6">
        <v>1.25</v>
      </c>
    </row>
    <row r="125" spans="1:6" x14ac:dyDescent="0.3">
      <c r="A125" s="4">
        <v>2</v>
      </c>
      <c r="B125" s="4">
        <v>4098</v>
      </c>
      <c r="C125" s="4">
        <v>4376</v>
      </c>
      <c r="D125" s="4">
        <v>1</v>
      </c>
      <c r="E125" s="4">
        <v>58</v>
      </c>
      <c r="F125" s="6">
        <v>1.5</v>
      </c>
    </row>
    <row r="126" spans="1:6" x14ac:dyDescent="0.3">
      <c r="A126" s="4"/>
      <c r="B126" s="4"/>
      <c r="C126" s="4"/>
      <c r="D126" s="4"/>
      <c r="E126" s="4"/>
      <c r="F126" s="19">
        <f>AVERAGE(F124:F125)</f>
        <v>1.375</v>
      </c>
    </row>
    <row r="127" spans="1:6" x14ac:dyDescent="0.3">
      <c r="A127" s="4">
        <v>2</v>
      </c>
      <c r="B127" s="4">
        <v>4096</v>
      </c>
      <c r="C127" s="4">
        <v>4373</v>
      </c>
      <c r="D127" s="4">
        <v>1</v>
      </c>
      <c r="E127" s="6">
        <v>59</v>
      </c>
      <c r="F127" s="6">
        <v>2.5</v>
      </c>
    </row>
    <row r="128" spans="1:6" x14ac:dyDescent="0.3">
      <c r="A128" s="4">
        <v>2</v>
      </c>
      <c r="B128" s="4">
        <v>4096</v>
      </c>
      <c r="C128" s="4">
        <v>4374</v>
      </c>
      <c r="D128" s="4">
        <v>1</v>
      </c>
      <c r="E128" s="6">
        <v>59</v>
      </c>
      <c r="F128" s="6">
        <v>2.25</v>
      </c>
    </row>
    <row r="129" spans="1:6" x14ac:dyDescent="0.3">
      <c r="A129" s="4"/>
      <c r="B129" s="4"/>
      <c r="C129" s="4"/>
      <c r="D129" s="4"/>
      <c r="E129" s="6"/>
      <c r="F129" s="19">
        <f>AVERAGE(F127:F128)</f>
        <v>2.375</v>
      </c>
    </row>
    <row r="130" spans="1:6" x14ac:dyDescent="0.3">
      <c r="A130" s="4">
        <v>2</v>
      </c>
      <c r="B130" s="4">
        <v>4099</v>
      </c>
      <c r="C130" s="4">
        <v>4378</v>
      </c>
      <c r="D130" s="4">
        <v>1</v>
      </c>
      <c r="E130" s="6">
        <v>59</v>
      </c>
      <c r="F130" s="6">
        <v>2.5</v>
      </c>
    </row>
    <row r="131" spans="1:6" x14ac:dyDescent="0.3">
      <c r="A131" s="4">
        <v>2</v>
      </c>
      <c r="B131" s="4">
        <v>4099</v>
      </c>
      <c r="C131" s="4">
        <v>4377</v>
      </c>
      <c r="D131" s="4">
        <v>1</v>
      </c>
      <c r="E131" s="4">
        <v>58</v>
      </c>
      <c r="F131" s="6">
        <v>2</v>
      </c>
    </row>
    <row r="132" spans="1:6" x14ac:dyDescent="0.3">
      <c r="A132" s="4"/>
      <c r="B132" s="4"/>
      <c r="C132" s="4"/>
      <c r="D132" s="4"/>
      <c r="E132" s="4"/>
      <c r="F132" s="19">
        <f>AVERAGE(F130:F131)</f>
        <v>2.25</v>
      </c>
    </row>
  </sheetData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62"/>
  <sheetViews>
    <sheetView zoomScaleNormal="100" workbookViewId="0">
      <selection sqref="A1:XFD1048576"/>
    </sheetView>
  </sheetViews>
  <sheetFormatPr defaultColWidth="8.88671875" defaultRowHeight="14.4" x14ac:dyDescent="0.3"/>
  <cols>
    <col min="1" max="1" width="7.88671875" style="25" bestFit="1" customWidth="1"/>
    <col min="2" max="2" width="10.33203125" style="25" bestFit="1" customWidth="1"/>
    <col min="3" max="16384" width="8.88671875" style="25"/>
  </cols>
  <sheetData>
    <row r="1" spans="1:7" s="22" customFormat="1" x14ac:dyDescent="0.3">
      <c r="A1" s="21" t="s">
        <v>82</v>
      </c>
      <c r="B1" s="21" t="s">
        <v>86</v>
      </c>
      <c r="C1" s="21" t="s">
        <v>87</v>
      </c>
      <c r="D1" s="21"/>
      <c r="E1" s="21"/>
      <c r="F1" s="21"/>
    </row>
    <row r="2" spans="1:7" x14ac:dyDescent="0.3">
      <c r="A2" s="23">
        <v>1</v>
      </c>
      <c r="B2" s="23" t="s">
        <v>20</v>
      </c>
      <c r="C2" s="23">
        <v>3141</v>
      </c>
      <c r="D2" s="23">
        <v>0</v>
      </c>
      <c r="E2" s="23">
        <v>21</v>
      </c>
      <c r="F2" s="24">
        <v>2.75</v>
      </c>
    </row>
    <row r="3" spans="1:7" x14ac:dyDescent="0.3">
      <c r="A3" s="23">
        <v>1</v>
      </c>
      <c r="B3" s="23" t="s">
        <v>21</v>
      </c>
      <c r="C3" s="23">
        <v>3147</v>
      </c>
      <c r="D3" s="23">
        <v>0</v>
      </c>
      <c r="E3" s="23">
        <v>21</v>
      </c>
      <c r="F3" s="24">
        <v>2</v>
      </c>
    </row>
    <row r="4" spans="1:7" x14ac:dyDescent="0.3">
      <c r="A4" s="23">
        <v>1</v>
      </c>
      <c r="B4" s="23" t="s">
        <v>22</v>
      </c>
      <c r="C4" s="23">
        <v>3152</v>
      </c>
      <c r="D4" s="23">
        <v>0</v>
      </c>
      <c r="E4" s="23">
        <v>21</v>
      </c>
      <c r="F4" s="24">
        <v>4</v>
      </c>
    </row>
    <row r="5" spans="1:7" x14ac:dyDescent="0.3">
      <c r="A5" s="23">
        <v>1</v>
      </c>
      <c r="B5" s="23" t="s">
        <v>23</v>
      </c>
      <c r="C5" s="23">
        <v>3153</v>
      </c>
      <c r="D5" s="23">
        <v>0</v>
      </c>
      <c r="E5" s="23">
        <v>21</v>
      </c>
      <c r="F5" s="24">
        <v>2.75</v>
      </c>
    </row>
    <row r="6" spans="1:7" x14ac:dyDescent="0.3">
      <c r="A6" s="23">
        <v>2</v>
      </c>
      <c r="B6" s="23">
        <v>4042</v>
      </c>
      <c r="C6" s="23"/>
      <c r="D6" s="23">
        <v>0</v>
      </c>
      <c r="E6" s="23">
        <v>21</v>
      </c>
      <c r="F6" s="24">
        <v>3</v>
      </c>
    </row>
    <row r="7" spans="1:7" x14ac:dyDescent="0.3">
      <c r="A7" s="23">
        <v>2</v>
      </c>
      <c r="B7" s="23">
        <v>4048</v>
      </c>
      <c r="C7" s="23"/>
      <c r="D7" s="23">
        <v>0</v>
      </c>
      <c r="E7" s="23">
        <v>21</v>
      </c>
      <c r="F7" s="24">
        <v>3.375</v>
      </c>
    </row>
    <row r="8" spans="1:7" x14ac:dyDescent="0.3">
      <c r="A8" s="26">
        <v>2</v>
      </c>
      <c r="B8" s="26">
        <v>4051</v>
      </c>
      <c r="C8" s="26"/>
      <c r="D8" s="26">
        <v>0</v>
      </c>
      <c r="E8" s="26">
        <v>21</v>
      </c>
      <c r="F8" s="24">
        <v>2.75</v>
      </c>
      <c r="G8" s="25">
        <f>TTEST(F2:F5,F6:F8,2,2)</f>
        <v>0.75866040951189839</v>
      </c>
    </row>
    <row r="9" spans="1:7" x14ac:dyDescent="0.3">
      <c r="A9" s="23">
        <v>1</v>
      </c>
      <c r="B9" s="23" t="s">
        <v>24</v>
      </c>
      <c r="C9" s="23">
        <v>3163</v>
      </c>
      <c r="D9" s="23">
        <v>0.01</v>
      </c>
      <c r="E9" s="23">
        <v>21</v>
      </c>
      <c r="F9" s="24">
        <v>2.5</v>
      </c>
    </row>
    <row r="10" spans="1:7" x14ac:dyDescent="0.3">
      <c r="A10" s="23">
        <v>1</v>
      </c>
      <c r="B10" s="23" t="s">
        <v>25</v>
      </c>
      <c r="C10" s="23">
        <v>3164</v>
      </c>
      <c r="D10" s="23">
        <v>0.01</v>
      </c>
      <c r="E10" s="23">
        <v>21</v>
      </c>
      <c r="F10" s="24">
        <v>2.375</v>
      </c>
    </row>
    <row r="11" spans="1:7" x14ac:dyDescent="0.3">
      <c r="A11" s="23">
        <v>1</v>
      </c>
      <c r="B11" s="23" t="s">
        <v>26</v>
      </c>
      <c r="C11" s="23">
        <v>3170</v>
      </c>
      <c r="D11" s="23">
        <v>0.01</v>
      </c>
      <c r="E11" s="23">
        <v>21</v>
      </c>
      <c r="F11" s="24">
        <v>1.25</v>
      </c>
    </row>
    <row r="12" spans="1:7" x14ac:dyDescent="0.3">
      <c r="A12" s="23">
        <v>2</v>
      </c>
      <c r="B12" s="23">
        <v>4052</v>
      </c>
      <c r="C12" s="23"/>
      <c r="D12" s="23">
        <v>0.01</v>
      </c>
      <c r="E12" s="23">
        <v>21</v>
      </c>
      <c r="F12" s="24">
        <v>3</v>
      </c>
    </row>
    <row r="13" spans="1:7" x14ac:dyDescent="0.3">
      <c r="A13" s="23">
        <v>2</v>
      </c>
      <c r="B13" s="23">
        <v>4057</v>
      </c>
      <c r="C13" s="23"/>
      <c r="D13" s="23">
        <v>0.01</v>
      </c>
      <c r="E13" s="23">
        <v>21</v>
      </c>
      <c r="F13" s="24">
        <v>3.5</v>
      </c>
      <c r="G13" s="25">
        <f>TTEST(F9:F11,F12:F13,2,2)</f>
        <v>0.11374305462111405</v>
      </c>
    </row>
    <row r="14" spans="1:7" x14ac:dyDescent="0.3">
      <c r="A14" s="23">
        <v>1</v>
      </c>
      <c r="B14" s="23" t="s">
        <v>27</v>
      </c>
      <c r="C14" s="23">
        <v>3171</v>
      </c>
      <c r="D14" s="23">
        <v>0.1</v>
      </c>
      <c r="E14" s="23">
        <v>21</v>
      </c>
      <c r="F14" s="24">
        <v>1.375</v>
      </c>
    </row>
    <row r="15" spans="1:7" x14ac:dyDescent="0.3">
      <c r="A15" s="23">
        <v>1</v>
      </c>
      <c r="B15" s="23" t="s">
        <v>28</v>
      </c>
      <c r="C15" s="23">
        <v>3175</v>
      </c>
      <c r="D15" s="23">
        <v>0.1</v>
      </c>
      <c r="E15" s="23">
        <v>21</v>
      </c>
      <c r="F15" s="24">
        <v>2.75</v>
      </c>
    </row>
    <row r="16" spans="1:7" x14ac:dyDescent="0.3">
      <c r="A16" s="23">
        <v>1</v>
      </c>
      <c r="B16" s="23" t="s">
        <v>29</v>
      </c>
      <c r="C16" s="23">
        <v>3180</v>
      </c>
      <c r="D16" s="23">
        <v>0.3</v>
      </c>
      <c r="E16" s="23">
        <v>21</v>
      </c>
      <c r="F16" s="24">
        <v>3</v>
      </c>
    </row>
    <row r="17" spans="1:7" x14ac:dyDescent="0.3">
      <c r="A17" s="23">
        <v>1</v>
      </c>
      <c r="B17" s="23" t="s">
        <v>30</v>
      </c>
      <c r="C17" s="23">
        <v>3184</v>
      </c>
      <c r="D17" s="23">
        <v>0.3</v>
      </c>
      <c r="E17" s="23">
        <v>21</v>
      </c>
      <c r="F17" s="24">
        <v>1.125</v>
      </c>
    </row>
    <row r="18" spans="1:7" x14ac:dyDescent="0.3">
      <c r="A18" s="23">
        <v>1</v>
      </c>
      <c r="B18" s="23" t="s">
        <v>31</v>
      </c>
      <c r="C18" s="23">
        <v>3189</v>
      </c>
      <c r="D18" s="23">
        <v>0.3</v>
      </c>
      <c r="E18" s="23">
        <v>21</v>
      </c>
      <c r="F18" s="24">
        <v>2.125</v>
      </c>
    </row>
    <row r="19" spans="1:7" x14ac:dyDescent="0.3">
      <c r="A19" s="23">
        <v>2</v>
      </c>
      <c r="B19" s="23">
        <v>4082</v>
      </c>
      <c r="C19" s="23"/>
      <c r="D19" s="23">
        <v>0.3</v>
      </c>
      <c r="E19" s="23">
        <v>21</v>
      </c>
      <c r="F19" s="24">
        <v>1.75</v>
      </c>
    </row>
    <row r="20" spans="1:7" x14ac:dyDescent="0.3">
      <c r="A20" s="23">
        <v>2</v>
      </c>
      <c r="B20" s="23">
        <v>4083</v>
      </c>
      <c r="C20" s="23"/>
      <c r="D20" s="23">
        <v>0.3</v>
      </c>
      <c r="E20" s="23">
        <v>21</v>
      </c>
      <c r="F20" s="24">
        <v>1.5</v>
      </c>
    </row>
    <row r="21" spans="1:7" x14ac:dyDescent="0.3">
      <c r="A21" s="23">
        <v>2</v>
      </c>
      <c r="B21" s="23">
        <v>4085</v>
      </c>
      <c r="C21" s="23"/>
      <c r="D21" s="23">
        <v>0.3</v>
      </c>
      <c r="E21" s="23">
        <v>21</v>
      </c>
      <c r="F21" s="24">
        <v>1.25</v>
      </c>
      <c r="G21" s="25">
        <f>TTEST(F16:F18,F19:F21,2,2)</f>
        <v>0.3568173512767614</v>
      </c>
    </row>
    <row r="22" spans="1:7" x14ac:dyDescent="0.3">
      <c r="A22" s="23">
        <v>1</v>
      </c>
      <c r="B22" s="23" t="s">
        <v>32</v>
      </c>
      <c r="C22" s="23">
        <v>3195</v>
      </c>
      <c r="D22" s="23">
        <v>1</v>
      </c>
      <c r="E22" s="23">
        <v>21</v>
      </c>
      <c r="F22" s="24">
        <v>1.75</v>
      </c>
    </row>
    <row r="23" spans="1:7" x14ac:dyDescent="0.3">
      <c r="A23" s="23">
        <v>1</v>
      </c>
      <c r="B23" s="23" t="s">
        <v>33</v>
      </c>
      <c r="C23" s="23">
        <v>3198</v>
      </c>
      <c r="D23" s="23">
        <v>1</v>
      </c>
      <c r="E23" s="23">
        <v>21</v>
      </c>
      <c r="F23" s="24">
        <v>2.125</v>
      </c>
    </row>
    <row r="24" spans="1:7" x14ac:dyDescent="0.3">
      <c r="A24" s="23">
        <v>1</v>
      </c>
      <c r="B24" s="23" t="s">
        <v>34</v>
      </c>
      <c r="C24" s="23">
        <v>3203</v>
      </c>
      <c r="D24" s="23">
        <v>1</v>
      </c>
      <c r="E24" s="23">
        <v>21</v>
      </c>
      <c r="F24" s="24">
        <v>1.5</v>
      </c>
    </row>
    <row r="25" spans="1:7" x14ac:dyDescent="0.3">
      <c r="A25" s="23">
        <v>2</v>
      </c>
      <c r="B25" s="23">
        <v>4096</v>
      </c>
      <c r="C25" s="23"/>
      <c r="D25" s="23">
        <v>1</v>
      </c>
      <c r="E25" s="23">
        <v>21</v>
      </c>
      <c r="F25" s="24">
        <v>1.375</v>
      </c>
    </row>
    <row r="26" spans="1:7" x14ac:dyDescent="0.3">
      <c r="A26" s="23">
        <v>2</v>
      </c>
      <c r="B26" s="23">
        <v>4099</v>
      </c>
      <c r="C26" s="23"/>
      <c r="D26" s="23">
        <v>1</v>
      </c>
      <c r="E26" s="23">
        <v>21</v>
      </c>
      <c r="F26" s="24">
        <v>2.375</v>
      </c>
      <c r="G26" s="25">
        <f>TTEST(F22:F24,F25:F26,2,2)</f>
        <v>0.86196671189075857</v>
      </c>
    </row>
    <row r="27" spans="1:7" x14ac:dyDescent="0.3">
      <c r="A27" s="24">
        <v>1</v>
      </c>
      <c r="B27" s="23">
        <v>3047</v>
      </c>
      <c r="C27" s="23"/>
      <c r="D27" s="23">
        <v>0</v>
      </c>
      <c r="E27" s="23" t="s">
        <v>89</v>
      </c>
      <c r="F27" s="24">
        <v>2.875</v>
      </c>
    </row>
    <row r="28" spans="1:7" x14ac:dyDescent="0.3">
      <c r="A28" s="24">
        <v>1</v>
      </c>
      <c r="B28" s="23">
        <v>3064</v>
      </c>
      <c r="C28" s="23"/>
      <c r="D28" s="23">
        <v>0</v>
      </c>
      <c r="E28" s="23" t="s">
        <v>89</v>
      </c>
      <c r="F28" s="24">
        <v>2.5</v>
      </c>
    </row>
    <row r="29" spans="1:7" x14ac:dyDescent="0.3">
      <c r="A29" s="24">
        <v>1</v>
      </c>
      <c r="B29" s="23">
        <v>3048</v>
      </c>
      <c r="C29" s="23"/>
      <c r="D29" s="23">
        <v>0</v>
      </c>
      <c r="E29" s="23" t="s">
        <v>89</v>
      </c>
      <c r="F29" s="23">
        <v>2.4169999999999998</v>
      </c>
    </row>
    <row r="30" spans="1:7" x14ac:dyDescent="0.3">
      <c r="A30" s="24">
        <v>1</v>
      </c>
      <c r="B30" s="23">
        <v>3054</v>
      </c>
      <c r="C30" s="23"/>
      <c r="D30" s="23">
        <v>0</v>
      </c>
      <c r="E30" s="23" t="s">
        <v>89</v>
      </c>
      <c r="F30" s="24">
        <v>2.75</v>
      </c>
    </row>
    <row r="31" spans="1:7" x14ac:dyDescent="0.3">
      <c r="A31" s="24">
        <v>1</v>
      </c>
      <c r="B31" s="23">
        <v>3059</v>
      </c>
      <c r="C31" s="23"/>
      <c r="D31" s="23">
        <v>0</v>
      </c>
      <c r="E31" s="23" t="s">
        <v>89</v>
      </c>
      <c r="F31" s="24">
        <v>3.0830000000000002</v>
      </c>
    </row>
    <row r="32" spans="1:7" x14ac:dyDescent="0.3">
      <c r="A32" s="24">
        <v>1</v>
      </c>
      <c r="B32" s="23">
        <v>3052</v>
      </c>
      <c r="C32" s="23"/>
      <c r="D32" s="23">
        <v>0</v>
      </c>
      <c r="E32" s="23" t="s">
        <v>89</v>
      </c>
      <c r="F32" s="24">
        <v>3.75</v>
      </c>
    </row>
    <row r="33" spans="1:7" x14ac:dyDescent="0.3">
      <c r="A33" s="24">
        <v>1</v>
      </c>
      <c r="B33" s="23">
        <v>3060</v>
      </c>
      <c r="C33" s="23"/>
      <c r="D33" s="23">
        <v>0</v>
      </c>
      <c r="E33" s="23" t="s">
        <v>89</v>
      </c>
      <c r="F33" s="24">
        <v>1.75</v>
      </c>
    </row>
    <row r="34" spans="1:7" x14ac:dyDescent="0.3">
      <c r="A34" s="23">
        <v>2</v>
      </c>
      <c r="B34" s="23">
        <v>4042</v>
      </c>
      <c r="C34" s="23"/>
      <c r="D34" s="23">
        <v>0</v>
      </c>
      <c r="E34" s="23" t="s">
        <v>89</v>
      </c>
      <c r="F34" s="24">
        <v>3.75</v>
      </c>
    </row>
    <row r="35" spans="1:7" x14ac:dyDescent="0.3">
      <c r="A35" s="23">
        <v>2</v>
      </c>
      <c r="B35" s="23">
        <v>4048</v>
      </c>
      <c r="C35" s="23"/>
      <c r="D35" s="23">
        <v>0</v>
      </c>
      <c r="E35" s="23" t="s">
        <v>89</v>
      </c>
      <c r="F35" s="24">
        <v>2.375</v>
      </c>
    </row>
    <row r="36" spans="1:7" x14ac:dyDescent="0.3">
      <c r="A36" s="23">
        <v>2</v>
      </c>
      <c r="B36" s="23">
        <v>4051</v>
      </c>
      <c r="C36" s="23"/>
      <c r="D36" s="23">
        <v>0</v>
      </c>
      <c r="E36" s="23" t="s">
        <v>89</v>
      </c>
      <c r="F36" s="23">
        <v>2.625</v>
      </c>
      <c r="G36" s="25">
        <f>TTEST(F27:F33,F34:F36,2,2)</f>
        <v>0.69118630611968235</v>
      </c>
    </row>
    <row r="37" spans="1:7" x14ac:dyDescent="0.3">
      <c r="A37" s="24">
        <v>1</v>
      </c>
      <c r="B37" s="24">
        <v>3065</v>
      </c>
      <c r="C37" s="23"/>
      <c r="D37" s="24">
        <v>0.01</v>
      </c>
      <c r="E37" s="23" t="s">
        <v>89</v>
      </c>
      <c r="F37" s="24">
        <v>2.5</v>
      </c>
    </row>
    <row r="38" spans="1:7" x14ac:dyDescent="0.3">
      <c r="A38" s="24">
        <v>1</v>
      </c>
      <c r="B38" s="24">
        <v>3072</v>
      </c>
      <c r="C38" s="23"/>
      <c r="D38" s="24">
        <v>0.01</v>
      </c>
      <c r="E38" s="23" t="s">
        <v>89</v>
      </c>
      <c r="F38" s="24">
        <v>1.5</v>
      </c>
    </row>
    <row r="39" spans="1:7" x14ac:dyDescent="0.3">
      <c r="A39" s="24">
        <v>1</v>
      </c>
      <c r="B39" s="24">
        <v>3066</v>
      </c>
      <c r="C39" s="23"/>
      <c r="D39" s="24">
        <v>0.01</v>
      </c>
      <c r="E39" s="23" t="s">
        <v>89</v>
      </c>
      <c r="F39" s="24">
        <v>3</v>
      </c>
    </row>
    <row r="40" spans="1:7" x14ac:dyDescent="0.3">
      <c r="A40" s="23">
        <v>2</v>
      </c>
      <c r="B40" s="23">
        <v>4052</v>
      </c>
      <c r="C40" s="23"/>
      <c r="D40" s="23">
        <v>0.01</v>
      </c>
      <c r="E40" s="23" t="s">
        <v>89</v>
      </c>
      <c r="F40" s="23">
        <v>2.0830000000000002</v>
      </c>
    </row>
    <row r="41" spans="1:7" x14ac:dyDescent="0.3">
      <c r="A41" s="23">
        <v>2</v>
      </c>
      <c r="B41" s="23">
        <v>4057</v>
      </c>
      <c r="C41" s="23"/>
      <c r="D41" s="23">
        <v>0.01</v>
      </c>
      <c r="E41" s="23" t="s">
        <v>89</v>
      </c>
      <c r="F41" s="23">
        <v>2.1669999999999998</v>
      </c>
      <c r="G41" s="25">
        <f>TTEST(F37:F39,F40:F41,2,2)</f>
        <v>0.73904897875996234</v>
      </c>
    </row>
    <row r="42" spans="1:7" x14ac:dyDescent="0.3">
      <c r="A42" s="23">
        <v>2</v>
      </c>
      <c r="B42" s="23">
        <v>4067</v>
      </c>
      <c r="C42" s="23"/>
      <c r="D42" s="23">
        <v>0.1</v>
      </c>
      <c r="E42" s="23" t="s">
        <v>89</v>
      </c>
      <c r="F42" s="23">
        <v>2.75</v>
      </c>
    </row>
    <row r="43" spans="1:7" x14ac:dyDescent="0.3">
      <c r="A43" s="24">
        <v>1</v>
      </c>
      <c r="B43" s="24">
        <v>3101</v>
      </c>
      <c r="C43" s="23"/>
      <c r="D43" s="24">
        <v>0.1</v>
      </c>
      <c r="E43" s="23" t="s">
        <v>89</v>
      </c>
      <c r="F43" s="24">
        <v>2.625</v>
      </c>
    </row>
    <row r="44" spans="1:7" x14ac:dyDescent="0.3">
      <c r="A44" s="24">
        <v>1</v>
      </c>
      <c r="B44" s="24">
        <v>3088</v>
      </c>
      <c r="C44" s="23"/>
      <c r="D44" s="24">
        <v>0.1</v>
      </c>
      <c r="E44" s="23" t="s">
        <v>89</v>
      </c>
      <c r="F44" s="24">
        <v>2.3130000000000002</v>
      </c>
    </row>
    <row r="45" spans="1:7" x14ac:dyDescent="0.3">
      <c r="A45" s="24">
        <v>1</v>
      </c>
      <c r="B45" s="24">
        <v>3109</v>
      </c>
      <c r="C45" s="23"/>
      <c r="D45" s="24">
        <v>0.3</v>
      </c>
      <c r="E45" s="23" t="s">
        <v>89</v>
      </c>
      <c r="F45" s="24">
        <v>1.75</v>
      </c>
    </row>
    <row r="46" spans="1:7" x14ac:dyDescent="0.3">
      <c r="A46" s="24">
        <v>1</v>
      </c>
      <c r="B46" s="24">
        <v>3111</v>
      </c>
      <c r="C46" s="23"/>
      <c r="D46" s="24">
        <v>0.3</v>
      </c>
      <c r="E46" s="23" t="s">
        <v>89</v>
      </c>
      <c r="F46" s="24">
        <v>2.5</v>
      </c>
    </row>
    <row r="47" spans="1:7" x14ac:dyDescent="0.3">
      <c r="A47" s="24">
        <v>1</v>
      </c>
      <c r="B47" s="24">
        <v>3118</v>
      </c>
      <c r="C47" s="23"/>
      <c r="D47" s="24">
        <v>0.3</v>
      </c>
      <c r="E47" s="23" t="s">
        <v>89</v>
      </c>
      <c r="F47" s="24">
        <v>2.0630000000000002</v>
      </c>
    </row>
    <row r="48" spans="1:7" x14ac:dyDescent="0.3">
      <c r="A48" s="24">
        <v>1</v>
      </c>
      <c r="B48" s="24">
        <v>3119</v>
      </c>
      <c r="C48" s="23"/>
      <c r="D48" s="24">
        <v>0.3</v>
      </c>
      <c r="E48" s="23" t="s">
        <v>89</v>
      </c>
      <c r="F48" s="24">
        <v>1.833</v>
      </c>
    </row>
    <row r="49" spans="1:7" x14ac:dyDescent="0.3">
      <c r="A49" s="24">
        <v>1</v>
      </c>
      <c r="B49" s="24">
        <v>3120</v>
      </c>
      <c r="C49" s="23"/>
      <c r="D49" s="24">
        <v>0.3</v>
      </c>
      <c r="E49" s="23" t="s">
        <v>89</v>
      </c>
      <c r="F49" s="24">
        <v>1.625</v>
      </c>
    </row>
    <row r="50" spans="1:7" x14ac:dyDescent="0.3">
      <c r="A50" s="23">
        <v>2</v>
      </c>
      <c r="B50" s="23">
        <v>4078</v>
      </c>
      <c r="C50" s="23"/>
      <c r="D50" s="23">
        <v>0.3</v>
      </c>
      <c r="E50" s="23" t="s">
        <v>89</v>
      </c>
      <c r="F50" s="23">
        <v>2.5</v>
      </c>
    </row>
    <row r="51" spans="1:7" x14ac:dyDescent="0.3">
      <c r="A51" s="23">
        <v>2</v>
      </c>
      <c r="B51" s="23">
        <v>4083</v>
      </c>
      <c r="C51" s="23"/>
      <c r="D51" s="23">
        <v>0.3</v>
      </c>
      <c r="E51" s="23" t="s">
        <v>89</v>
      </c>
      <c r="F51" s="23">
        <v>2.25</v>
      </c>
    </row>
    <row r="52" spans="1:7" x14ac:dyDescent="0.3">
      <c r="A52" s="23">
        <v>2</v>
      </c>
      <c r="B52" s="23">
        <v>4082</v>
      </c>
      <c r="C52" s="23"/>
      <c r="D52" s="23">
        <v>0.3</v>
      </c>
      <c r="E52" s="23" t="s">
        <v>89</v>
      </c>
      <c r="F52" s="23">
        <v>1.875</v>
      </c>
    </row>
    <row r="53" spans="1:7" x14ac:dyDescent="0.3">
      <c r="A53" s="23">
        <v>2</v>
      </c>
      <c r="B53" s="23">
        <v>4083</v>
      </c>
      <c r="C53" s="23"/>
      <c r="D53" s="23">
        <v>0.3</v>
      </c>
      <c r="E53" s="23" t="s">
        <v>89</v>
      </c>
      <c r="F53" s="23">
        <v>2.5</v>
      </c>
    </row>
    <row r="54" spans="1:7" x14ac:dyDescent="0.3">
      <c r="A54" s="23">
        <v>2</v>
      </c>
      <c r="B54" s="24">
        <v>4085</v>
      </c>
      <c r="C54" s="23"/>
      <c r="D54" s="24">
        <v>0.3</v>
      </c>
      <c r="E54" s="23" t="s">
        <v>89</v>
      </c>
      <c r="F54" s="23">
        <v>2.5830000000000002</v>
      </c>
      <c r="G54" s="25">
        <f>TTEST(F45:F49,F50:F54,2,2)</f>
        <v>9.0258201759020384E-2</v>
      </c>
    </row>
    <row r="55" spans="1:7" x14ac:dyDescent="0.3">
      <c r="A55" s="24">
        <v>1</v>
      </c>
      <c r="B55" s="24">
        <v>3124</v>
      </c>
      <c r="C55" s="23"/>
      <c r="D55" s="24">
        <v>1</v>
      </c>
      <c r="E55" s="23" t="s">
        <v>89</v>
      </c>
      <c r="F55" s="24">
        <v>1.25</v>
      </c>
    </row>
    <row r="56" spans="1:7" x14ac:dyDescent="0.3">
      <c r="A56" s="24">
        <v>1</v>
      </c>
      <c r="B56" s="24">
        <v>3126</v>
      </c>
      <c r="C56" s="23"/>
      <c r="D56" s="24">
        <v>1</v>
      </c>
      <c r="E56" s="23" t="s">
        <v>89</v>
      </c>
      <c r="F56" s="24">
        <v>1.625</v>
      </c>
    </row>
    <row r="57" spans="1:7" x14ac:dyDescent="0.3">
      <c r="A57" s="24">
        <v>1</v>
      </c>
      <c r="B57" s="24">
        <v>3128</v>
      </c>
      <c r="C57" s="23"/>
      <c r="D57" s="24">
        <v>1</v>
      </c>
      <c r="E57" s="23" t="s">
        <v>89</v>
      </c>
      <c r="F57" s="24">
        <v>1.5</v>
      </c>
    </row>
    <row r="58" spans="1:7" x14ac:dyDescent="0.3">
      <c r="A58" s="24">
        <v>1</v>
      </c>
      <c r="B58" s="24">
        <v>3130</v>
      </c>
      <c r="C58" s="23"/>
      <c r="D58" s="24">
        <v>1</v>
      </c>
      <c r="E58" s="23" t="s">
        <v>89</v>
      </c>
      <c r="F58" s="24">
        <v>1.875</v>
      </c>
    </row>
    <row r="59" spans="1:7" x14ac:dyDescent="0.3">
      <c r="A59" s="24">
        <v>1</v>
      </c>
      <c r="B59" s="24">
        <v>3135</v>
      </c>
      <c r="C59" s="23"/>
      <c r="D59" s="24">
        <v>1</v>
      </c>
      <c r="E59" s="23" t="s">
        <v>89</v>
      </c>
      <c r="F59" s="24">
        <v>1.75</v>
      </c>
    </row>
    <row r="60" spans="1:7" x14ac:dyDescent="0.3">
      <c r="A60" s="23">
        <v>2</v>
      </c>
      <c r="B60" s="24">
        <v>4098</v>
      </c>
      <c r="C60" s="23"/>
      <c r="D60" s="24">
        <v>1</v>
      </c>
      <c r="E60" s="23" t="s">
        <v>89</v>
      </c>
      <c r="F60" s="23">
        <v>1.375</v>
      </c>
    </row>
    <row r="61" spans="1:7" x14ac:dyDescent="0.3">
      <c r="A61" s="23">
        <v>2</v>
      </c>
      <c r="B61" s="24">
        <v>4096</v>
      </c>
      <c r="C61" s="23"/>
      <c r="D61" s="24">
        <v>1</v>
      </c>
      <c r="E61" s="23" t="s">
        <v>89</v>
      </c>
      <c r="F61" s="23">
        <v>2.375</v>
      </c>
    </row>
    <row r="62" spans="1:7" x14ac:dyDescent="0.3">
      <c r="A62" s="23">
        <v>2</v>
      </c>
      <c r="B62" s="24">
        <v>4099</v>
      </c>
      <c r="C62" s="23"/>
      <c r="D62" s="24">
        <v>1</v>
      </c>
      <c r="E62" s="23" t="s">
        <v>89</v>
      </c>
      <c r="F62" s="23">
        <v>2.25</v>
      </c>
      <c r="G62" s="25">
        <f>TTEST(F55:F59,F60:F62,2,2)</f>
        <v>0.19011614915973796</v>
      </c>
    </row>
  </sheetData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Q62"/>
  <sheetViews>
    <sheetView topLeftCell="B1" zoomScaleNormal="100" workbookViewId="0">
      <selection activeCell="M12" sqref="M12"/>
    </sheetView>
  </sheetViews>
  <sheetFormatPr defaultColWidth="8.88671875" defaultRowHeight="14.4" x14ac:dyDescent="0.3"/>
  <cols>
    <col min="1" max="5" width="8.88671875" style="25"/>
    <col min="6" max="6" width="13.109375" style="25" bestFit="1" customWidth="1"/>
    <col min="7" max="7" width="13.109375" style="25" customWidth="1"/>
    <col min="8" max="10" width="8.88671875" style="25"/>
    <col min="11" max="11" width="9.109375" style="25" bestFit="1" customWidth="1"/>
    <col min="12" max="15" width="11" style="25" bestFit="1" customWidth="1"/>
    <col min="16" max="16" width="10.109375" style="25" bestFit="1" customWidth="1"/>
    <col min="17" max="16384" width="8.88671875" style="25"/>
  </cols>
  <sheetData>
    <row r="1" spans="1:17" s="22" customFormat="1" x14ac:dyDescent="0.3">
      <c r="A1" s="21" t="s">
        <v>82</v>
      </c>
      <c r="B1" s="21" t="s">
        <v>86</v>
      </c>
      <c r="C1" s="21" t="s">
        <v>87</v>
      </c>
      <c r="D1" s="21" t="s">
        <v>90</v>
      </c>
      <c r="E1" s="21" t="s">
        <v>91</v>
      </c>
      <c r="F1" s="21" t="s">
        <v>92</v>
      </c>
      <c r="G1" s="27"/>
    </row>
    <row r="2" spans="1:17" ht="15" thickBot="1" x14ac:dyDescent="0.35">
      <c r="A2" s="23">
        <v>1</v>
      </c>
      <c r="B2" s="23" t="s">
        <v>20</v>
      </c>
      <c r="C2" s="23">
        <v>3141</v>
      </c>
      <c r="D2" s="23">
        <v>0</v>
      </c>
      <c r="E2" s="23">
        <v>21</v>
      </c>
      <c r="F2" s="24">
        <v>2.75</v>
      </c>
      <c r="G2" s="28" t="s">
        <v>84</v>
      </c>
      <c r="H2" s="28">
        <f>AVERAGE(F2:F8)</f>
        <v>2.9464285714285716</v>
      </c>
      <c r="M2" s="34"/>
      <c r="N2" s="35" t="s">
        <v>14</v>
      </c>
      <c r="O2" s="32"/>
      <c r="P2" s="32"/>
      <c r="Q2" s="33"/>
    </row>
    <row r="3" spans="1:17" x14ac:dyDescent="0.3">
      <c r="A3" s="23">
        <v>1</v>
      </c>
      <c r="B3" s="23" t="s">
        <v>21</v>
      </c>
      <c r="C3" s="23">
        <v>3147</v>
      </c>
      <c r="D3" s="23">
        <v>0</v>
      </c>
      <c r="E3" s="23">
        <v>21</v>
      </c>
      <c r="F3" s="24">
        <v>2</v>
      </c>
      <c r="G3" s="28" t="s">
        <v>93</v>
      </c>
      <c r="H3" s="28">
        <f>STDEV(F2:F8)</f>
        <v>0.62021981510398327</v>
      </c>
    </row>
    <row r="4" spans="1:17" ht="15" thickBot="1" x14ac:dyDescent="0.35">
      <c r="A4" s="23">
        <v>1</v>
      </c>
      <c r="B4" s="23" t="s">
        <v>22</v>
      </c>
      <c r="C4" s="23">
        <v>3152</v>
      </c>
      <c r="D4" s="23">
        <v>0</v>
      </c>
      <c r="E4" s="23">
        <v>21</v>
      </c>
      <c r="F4" s="24">
        <v>4</v>
      </c>
      <c r="G4" s="28" t="s">
        <v>94</v>
      </c>
      <c r="H4" s="28">
        <f>H3/SQRT(7)</f>
        <v>0.23442105556565737</v>
      </c>
      <c r="L4" s="1" t="s">
        <v>98</v>
      </c>
      <c r="M4" s="1" t="s">
        <v>100</v>
      </c>
      <c r="N4" s="1" t="s">
        <v>99</v>
      </c>
      <c r="O4" s="1" t="s">
        <v>101</v>
      </c>
      <c r="P4" s="1" t="s">
        <v>102</v>
      </c>
    </row>
    <row r="5" spans="1:17" x14ac:dyDescent="0.3">
      <c r="A5" s="23">
        <v>1</v>
      </c>
      <c r="B5" s="23" t="s">
        <v>23</v>
      </c>
      <c r="C5" s="23">
        <v>3153</v>
      </c>
      <c r="D5" s="23">
        <v>0</v>
      </c>
      <c r="E5" s="23">
        <v>21</v>
      </c>
      <c r="F5" s="24">
        <v>2.75</v>
      </c>
      <c r="G5" s="28" t="s">
        <v>95</v>
      </c>
      <c r="H5" s="28">
        <v>7</v>
      </c>
      <c r="J5" s="25" t="s">
        <v>10</v>
      </c>
      <c r="K5" s="25" t="s">
        <v>96</v>
      </c>
    </row>
    <row r="6" spans="1:17" x14ac:dyDescent="0.3">
      <c r="A6" s="23">
        <v>2</v>
      </c>
      <c r="B6" s="23">
        <v>4042</v>
      </c>
      <c r="C6" s="23"/>
      <c r="D6" s="23">
        <v>0</v>
      </c>
      <c r="E6" s="23">
        <v>21</v>
      </c>
      <c r="F6" s="24">
        <v>3</v>
      </c>
      <c r="G6" s="29"/>
      <c r="K6" s="25" t="s">
        <v>12</v>
      </c>
    </row>
    <row r="7" spans="1:17" x14ac:dyDescent="0.3">
      <c r="A7" s="23">
        <v>2</v>
      </c>
      <c r="B7" s="23">
        <v>4048</v>
      </c>
      <c r="C7" s="23"/>
      <c r="D7" s="23">
        <v>0</v>
      </c>
      <c r="E7" s="23">
        <v>21</v>
      </c>
      <c r="F7" s="24">
        <v>3.375</v>
      </c>
      <c r="G7" s="29"/>
      <c r="K7" s="25" t="s">
        <v>13</v>
      </c>
      <c r="L7" s="30"/>
      <c r="M7" s="30"/>
      <c r="N7" s="30"/>
      <c r="O7" s="30"/>
      <c r="P7" s="30"/>
    </row>
    <row r="8" spans="1:17" x14ac:dyDescent="0.3">
      <c r="A8" s="26">
        <v>2</v>
      </c>
      <c r="B8" s="26">
        <v>4051</v>
      </c>
      <c r="C8" s="26"/>
      <c r="D8" s="26">
        <v>0</v>
      </c>
      <c r="E8" s="26">
        <v>21</v>
      </c>
      <c r="F8" s="24">
        <v>2.75</v>
      </c>
      <c r="G8" s="29"/>
    </row>
    <row r="9" spans="1:17" x14ac:dyDescent="0.3">
      <c r="A9" s="23">
        <v>1</v>
      </c>
      <c r="B9" s="23" t="s">
        <v>24</v>
      </c>
      <c r="C9" s="23">
        <v>3163</v>
      </c>
      <c r="D9" s="23">
        <v>0.01</v>
      </c>
      <c r="E9" s="23">
        <v>21</v>
      </c>
      <c r="F9" s="24">
        <v>2.5</v>
      </c>
      <c r="G9" s="28" t="s">
        <v>84</v>
      </c>
      <c r="H9" s="28">
        <f>AVERAGE(F9:F13)</f>
        <v>2.5249999999999999</v>
      </c>
      <c r="J9" s="25" t="s">
        <v>11</v>
      </c>
      <c r="K9" s="25" t="s">
        <v>96</v>
      </c>
      <c r="L9" s="30" t="s">
        <v>0</v>
      </c>
      <c r="M9" s="30" t="s">
        <v>1</v>
      </c>
      <c r="N9" s="30" t="s">
        <v>2</v>
      </c>
      <c r="O9" s="30" t="s">
        <v>3</v>
      </c>
      <c r="P9" s="30" t="s">
        <v>4</v>
      </c>
    </row>
    <row r="10" spans="1:17" x14ac:dyDescent="0.3">
      <c r="A10" s="23">
        <v>1</v>
      </c>
      <c r="B10" s="23" t="s">
        <v>25</v>
      </c>
      <c r="C10" s="23">
        <v>3164</v>
      </c>
      <c r="D10" s="23">
        <v>0.01</v>
      </c>
      <c r="E10" s="23">
        <v>21</v>
      </c>
      <c r="F10" s="24">
        <v>2.375</v>
      </c>
      <c r="G10" s="28" t="s">
        <v>93</v>
      </c>
      <c r="H10" s="28">
        <f>STDEV(F9:F13)</f>
        <v>0.84038681569858042</v>
      </c>
      <c r="K10" s="25" t="s">
        <v>97</v>
      </c>
      <c r="L10" s="25" t="s">
        <v>5</v>
      </c>
      <c r="M10" s="25" t="s">
        <v>6</v>
      </c>
      <c r="N10" s="25" t="s">
        <v>7</v>
      </c>
      <c r="O10" s="25" t="s">
        <v>8</v>
      </c>
      <c r="P10" s="25" t="s">
        <v>9</v>
      </c>
    </row>
    <row r="11" spans="1:17" x14ac:dyDescent="0.3">
      <c r="A11" s="23">
        <v>1</v>
      </c>
      <c r="B11" s="23" t="s">
        <v>26</v>
      </c>
      <c r="C11" s="23">
        <v>3170</v>
      </c>
      <c r="D11" s="23">
        <v>0.01</v>
      </c>
      <c r="E11" s="23">
        <v>21</v>
      </c>
      <c r="F11" s="24">
        <v>1.25</v>
      </c>
      <c r="G11" s="28" t="s">
        <v>94</v>
      </c>
      <c r="H11" s="28">
        <f>H10/SQRT(5)</f>
        <v>0.37583240945932261</v>
      </c>
    </row>
    <row r="12" spans="1:17" x14ac:dyDescent="0.3">
      <c r="A12" s="23">
        <v>2</v>
      </c>
      <c r="B12" s="23">
        <v>4052</v>
      </c>
      <c r="C12" s="23"/>
      <c r="D12" s="23">
        <v>0.01</v>
      </c>
      <c r="E12" s="23">
        <v>21</v>
      </c>
      <c r="F12" s="24">
        <v>3</v>
      </c>
      <c r="G12" s="28" t="s">
        <v>95</v>
      </c>
      <c r="H12" s="28">
        <v>5</v>
      </c>
    </row>
    <row r="13" spans="1:17" x14ac:dyDescent="0.3">
      <c r="A13" s="23">
        <v>2</v>
      </c>
      <c r="B13" s="23">
        <v>4057</v>
      </c>
      <c r="C13" s="23"/>
      <c r="D13" s="23">
        <v>0.01</v>
      </c>
      <c r="E13" s="23">
        <v>21</v>
      </c>
      <c r="F13" s="24">
        <v>3.5</v>
      </c>
      <c r="G13" s="29"/>
    </row>
    <row r="14" spans="1:17" x14ac:dyDescent="0.3">
      <c r="A14" s="23">
        <v>1</v>
      </c>
      <c r="B14" s="23" t="s">
        <v>27</v>
      </c>
      <c r="C14" s="23">
        <v>3171</v>
      </c>
      <c r="D14" s="23">
        <v>0.1</v>
      </c>
      <c r="E14" s="23">
        <v>21</v>
      </c>
      <c r="F14" s="24">
        <v>1.375</v>
      </c>
      <c r="G14" s="28" t="s">
        <v>84</v>
      </c>
      <c r="H14" s="28">
        <f>AVERAGE(F14:F15)</f>
        <v>2.0625</v>
      </c>
    </row>
    <row r="15" spans="1:17" x14ac:dyDescent="0.3">
      <c r="A15" s="23">
        <v>1</v>
      </c>
      <c r="B15" s="23" t="s">
        <v>28</v>
      </c>
      <c r="C15" s="23">
        <v>3175</v>
      </c>
      <c r="D15" s="23">
        <v>0.1</v>
      </c>
      <c r="E15" s="23">
        <v>21</v>
      </c>
      <c r="F15" s="24">
        <v>2.75</v>
      </c>
      <c r="G15" s="28" t="s">
        <v>93</v>
      </c>
      <c r="H15" s="28">
        <f>STDEV(F14:F15)</f>
        <v>0.97227182413150282</v>
      </c>
    </row>
    <row r="16" spans="1:17" x14ac:dyDescent="0.3">
      <c r="A16" s="23">
        <v>1</v>
      </c>
      <c r="B16" s="23" t="s">
        <v>29</v>
      </c>
      <c r="C16" s="23">
        <v>3180</v>
      </c>
      <c r="D16" s="23">
        <v>0.3</v>
      </c>
      <c r="E16" s="23">
        <v>21</v>
      </c>
      <c r="F16" s="24">
        <v>3</v>
      </c>
      <c r="G16" s="28" t="s">
        <v>94</v>
      </c>
      <c r="H16" s="28">
        <f>H15/SQRT(2)</f>
        <v>0.68749999999999989</v>
      </c>
    </row>
    <row r="17" spans="1:8" x14ac:dyDescent="0.3">
      <c r="A17" s="23">
        <v>1</v>
      </c>
      <c r="B17" s="23" t="s">
        <v>30</v>
      </c>
      <c r="C17" s="23">
        <v>3184</v>
      </c>
      <c r="D17" s="23">
        <v>0.3</v>
      </c>
      <c r="E17" s="23">
        <v>21</v>
      </c>
      <c r="F17" s="24">
        <v>1.125</v>
      </c>
      <c r="G17" s="28" t="s">
        <v>95</v>
      </c>
      <c r="H17" s="28">
        <v>2</v>
      </c>
    </row>
    <row r="18" spans="1:8" x14ac:dyDescent="0.3">
      <c r="A18" s="23">
        <v>1</v>
      </c>
      <c r="B18" s="23" t="s">
        <v>31</v>
      </c>
      <c r="C18" s="23">
        <v>3189</v>
      </c>
      <c r="D18" s="23">
        <v>0.3</v>
      </c>
      <c r="E18" s="23">
        <v>21</v>
      </c>
      <c r="F18" s="24">
        <v>2.125</v>
      </c>
      <c r="G18" s="28" t="s">
        <v>84</v>
      </c>
      <c r="H18" s="28">
        <f>AVERAGE(F17:F21)</f>
        <v>1.55</v>
      </c>
    </row>
    <row r="19" spans="1:8" x14ac:dyDescent="0.3">
      <c r="A19" s="23">
        <v>2</v>
      </c>
      <c r="B19" s="23">
        <v>4082</v>
      </c>
      <c r="C19" s="23"/>
      <c r="D19" s="23">
        <v>0.3</v>
      </c>
      <c r="E19" s="23">
        <v>21</v>
      </c>
      <c r="F19" s="24">
        <v>1.75</v>
      </c>
      <c r="G19" s="28" t="s">
        <v>93</v>
      </c>
      <c r="H19" s="28">
        <f>STDEV(F17:F21)</f>
        <v>0.40117016339703054</v>
      </c>
    </row>
    <row r="20" spans="1:8" x14ac:dyDescent="0.3">
      <c r="A20" s="23">
        <v>2</v>
      </c>
      <c r="B20" s="23">
        <v>4083</v>
      </c>
      <c r="C20" s="23"/>
      <c r="D20" s="23">
        <v>0.3</v>
      </c>
      <c r="E20" s="23">
        <v>21</v>
      </c>
      <c r="F20" s="24">
        <v>1.5</v>
      </c>
      <c r="G20" s="28" t="s">
        <v>94</v>
      </c>
      <c r="H20" s="28">
        <f>H19/SQRT(6)</f>
        <v>0.16377703339194633</v>
      </c>
    </row>
    <row r="21" spans="1:8" x14ac:dyDescent="0.3">
      <c r="A21" s="23">
        <v>2</v>
      </c>
      <c r="B21" s="23">
        <v>4085</v>
      </c>
      <c r="C21" s="23"/>
      <c r="D21" s="23">
        <v>0.3</v>
      </c>
      <c r="E21" s="23">
        <v>21</v>
      </c>
      <c r="F21" s="24">
        <v>1.25</v>
      </c>
      <c r="G21" s="28" t="s">
        <v>95</v>
      </c>
      <c r="H21" s="28">
        <v>6</v>
      </c>
    </row>
    <row r="22" spans="1:8" x14ac:dyDescent="0.3">
      <c r="A22" s="23">
        <v>1</v>
      </c>
      <c r="B22" s="23" t="s">
        <v>32</v>
      </c>
      <c r="C22" s="23">
        <v>3195</v>
      </c>
      <c r="D22" s="23">
        <v>1</v>
      </c>
      <c r="E22" s="23">
        <v>21</v>
      </c>
      <c r="F22" s="24">
        <v>1.75</v>
      </c>
      <c r="G22" s="28" t="s">
        <v>84</v>
      </c>
      <c r="H22" s="28">
        <f>AVERAGE(F22:F26)</f>
        <v>1.825</v>
      </c>
    </row>
    <row r="23" spans="1:8" x14ac:dyDescent="0.3">
      <c r="A23" s="23">
        <v>1</v>
      </c>
      <c r="B23" s="23" t="s">
        <v>33</v>
      </c>
      <c r="C23" s="23">
        <v>3198</v>
      </c>
      <c r="D23" s="23">
        <v>1</v>
      </c>
      <c r="E23" s="23">
        <v>21</v>
      </c>
      <c r="F23" s="24">
        <v>2.125</v>
      </c>
      <c r="G23" s="28" t="s">
        <v>93</v>
      </c>
      <c r="H23" s="28">
        <f>STDEV(F22:F26)</f>
        <v>0.42019340784929049</v>
      </c>
    </row>
    <row r="24" spans="1:8" x14ac:dyDescent="0.3">
      <c r="A24" s="23">
        <v>1</v>
      </c>
      <c r="B24" s="23" t="s">
        <v>34</v>
      </c>
      <c r="C24" s="23">
        <v>3203</v>
      </c>
      <c r="D24" s="23">
        <v>1</v>
      </c>
      <c r="E24" s="23">
        <v>21</v>
      </c>
      <c r="F24" s="24">
        <v>1.5</v>
      </c>
      <c r="G24" s="28" t="s">
        <v>94</v>
      </c>
      <c r="H24" s="28">
        <f>H23/SQRT(5)</f>
        <v>0.18791620472966145</v>
      </c>
    </row>
    <row r="25" spans="1:8" x14ac:dyDescent="0.3">
      <c r="A25" s="23">
        <v>2</v>
      </c>
      <c r="B25" s="23">
        <v>4096</v>
      </c>
      <c r="C25" s="23"/>
      <c r="D25" s="23">
        <v>1</v>
      </c>
      <c r="E25" s="23">
        <v>21</v>
      </c>
      <c r="F25" s="24">
        <v>1.375</v>
      </c>
      <c r="G25" s="28" t="s">
        <v>95</v>
      </c>
      <c r="H25" s="28">
        <v>5</v>
      </c>
    </row>
    <row r="26" spans="1:8" x14ac:dyDescent="0.3">
      <c r="A26" s="23">
        <v>2</v>
      </c>
      <c r="B26" s="23">
        <v>4099</v>
      </c>
      <c r="C26" s="23"/>
      <c r="D26" s="23">
        <v>1</v>
      </c>
      <c r="E26" s="23">
        <v>21</v>
      </c>
      <c r="F26" s="24">
        <v>2.375</v>
      </c>
      <c r="G26" s="29"/>
    </row>
    <row r="27" spans="1:8" x14ac:dyDescent="0.3">
      <c r="A27" s="24">
        <v>1</v>
      </c>
      <c r="B27" s="23">
        <v>3047</v>
      </c>
      <c r="C27" s="23"/>
      <c r="D27" s="23">
        <v>0</v>
      </c>
      <c r="E27" s="23" t="s">
        <v>89</v>
      </c>
      <c r="F27" s="24">
        <v>2.875</v>
      </c>
      <c r="G27" s="28" t="s">
        <v>84</v>
      </c>
      <c r="H27" s="28">
        <f>AVERAGE(F27:F36)</f>
        <v>2.7875000000000001</v>
      </c>
    </row>
    <row r="28" spans="1:8" x14ac:dyDescent="0.3">
      <c r="A28" s="24">
        <v>1</v>
      </c>
      <c r="B28" s="23">
        <v>3064</v>
      </c>
      <c r="C28" s="23"/>
      <c r="D28" s="23">
        <v>0</v>
      </c>
      <c r="E28" s="23" t="s">
        <v>89</v>
      </c>
      <c r="F28" s="24">
        <v>2.5</v>
      </c>
      <c r="G28" s="28" t="s">
        <v>93</v>
      </c>
      <c r="H28" s="28">
        <f>STDEV(F27:F36)</f>
        <v>0.61842905817886717</v>
      </c>
    </row>
    <row r="29" spans="1:8" x14ac:dyDescent="0.3">
      <c r="A29" s="24">
        <v>1</v>
      </c>
      <c r="B29" s="23">
        <v>3048</v>
      </c>
      <c r="C29" s="23"/>
      <c r="D29" s="23">
        <v>0</v>
      </c>
      <c r="E29" s="23" t="s">
        <v>89</v>
      </c>
      <c r="F29" s="23">
        <v>2.4169999999999998</v>
      </c>
      <c r="G29" s="28" t="s">
        <v>94</v>
      </c>
      <c r="H29" s="28">
        <f>H28/SQRT(10)</f>
        <v>0.19556443950780025</v>
      </c>
    </row>
    <row r="30" spans="1:8" x14ac:dyDescent="0.3">
      <c r="A30" s="24">
        <v>1</v>
      </c>
      <c r="B30" s="23">
        <v>3054</v>
      </c>
      <c r="C30" s="23"/>
      <c r="D30" s="23">
        <v>0</v>
      </c>
      <c r="E30" s="23" t="s">
        <v>89</v>
      </c>
      <c r="F30" s="24">
        <v>2.75</v>
      </c>
      <c r="G30" s="28" t="s">
        <v>95</v>
      </c>
      <c r="H30" s="28">
        <v>10</v>
      </c>
    </row>
    <row r="31" spans="1:8" x14ac:dyDescent="0.3">
      <c r="A31" s="24">
        <v>1</v>
      </c>
      <c r="B31" s="23">
        <v>3059</v>
      </c>
      <c r="C31" s="23"/>
      <c r="D31" s="23">
        <v>0</v>
      </c>
      <c r="E31" s="23" t="s">
        <v>89</v>
      </c>
      <c r="F31" s="24">
        <v>3.0830000000000002</v>
      </c>
      <c r="G31" s="29"/>
    </row>
    <row r="32" spans="1:8" x14ac:dyDescent="0.3">
      <c r="A32" s="24">
        <v>1</v>
      </c>
      <c r="B32" s="23">
        <v>3052</v>
      </c>
      <c r="C32" s="23"/>
      <c r="D32" s="23">
        <v>0</v>
      </c>
      <c r="E32" s="23" t="s">
        <v>89</v>
      </c>
      <c r="F32" s="24">
        <v>3.75</v>
      </c>
      <c r="G32" s="29"/>
    </row>
    <row r="33" spans="1:8" x14ac:dyDescent="0.3">
      <c r="A33" s="24">
        <v>1</v>
      </c>
      <c r="B33" s="23">
        <v>3060</v>
      </c>
      <c r="C33" s="23"/>
      <c r="D33" s="23">
        <v>0</v>
      </c>
      <c r="E33" s="23" t="s">
        <v>89</v>
      </c>
      <c r="F33" s="24">
        <v>1.75</v>
      </c>
      <c r="G33" s="29"/>
    </row>
    <row r="34" spans="1:8" x14ac:dyDescent="0.3">
      <c r="A34" s="23">
        <v>2</v>
      </c>
      <c r="B34" s="23">
        <v>4042</v>
      </c>
      <c r="C34" s="23"/>
      <c r="D34" s="23">
        <v>0</v>
      </c>
      <c r="E34" s="23" t="s">
        <v>89</v>
      </c>
      <c r="F34" s="24">
        <v>3.75</v>
      </c>
      <c r="G34" s="29"/>
    </row>
    <row r="35" spans="1:8" x14ac:dyDescent="0.3">
      <c r="A35" s="23">
        <v>2</v>
      </c>
      <c r="B35" s="23">
        <v>4048</v>
      </c>
      <c r="C35" s="23"/>
      <c r="D35" s="23">
        <v>0</v>
      </c>
      <c r="E35" s="23" t="s">
        <v>89</v>
      </c>
      <c r="F35" s="24">
        <v>2.375</v>
      </c>
      <c r="G35" s="29"/>
    </row>
    <row r="36" spans="1:8" x14ac:dyDescent="0.3">
      <c r="A36" s="23">
        <v>2</v>
      </c>
      <c r="B36" s="23">
        <v>4051</v>
      </c>
      <c r="C36" s="23"/>
      <c r="D36" s="23">
        <v>0</v>
      </c>
      <c r="E36" s="23" t="s">
        <v>89</v>
      </c>
      <c r="F36" s="23">
        <v>2.625</v>
      </c>
      <c r="G36" s="31"/>
    </row>
    <row r="37" spans="1:8" x14ac:dyDescent="0.3">
      <c r="A37" s="24">
        <v>1</v>
      </c>
      <c r="B37" s="24">
        <v>3065</v>
      </c>
      <c r="C37" s="23"/>
      <c r="D37" s="24">
        <v>0.01</v>
      </c>
      <c r="E37" s="23" t="s">
        <v>89</v>
      </c>
      <c r="F37" s="24">
        <v>2.5</v>
      </c>
      <c r="G37" s="28" t="s">
        <v>84</v>
      </c>
      <c r="H37" s="28">
        <f>AVERAGE(F37:F41)</f>
        <v>2.25</v>
      </c>
    </row>
    <row r="38" spans="1:8" x14ac:dyDescent="0.3">
      <c r="A38" s="24">
        <v>1</v>
      </c>
      <c r="B38" s="24">
        <v>3072</v>
      </c>
      <c r="C38" s="23"/>
      <c r="D38" s="24">
        <v>0.01</v>
      </c>
      <c r="E38" s="23" t="s">
        <v>89</v>
      </c>
      <c r="F38" s="24">
        <v>1.5</v>
      </c>
      <c r="G38" s="28" t="s">
        <v>93</v>
      </c>
      <c r="H38" s="28">
        <f>STDEV(F37:F41)</f>
        <v>0.55278341147324661</v>
      </c>
    </row>
    <row r="39" spans="1:8" x14ac:dyDescent="0.3">
      <c r="A39" s="24">
        <v>1</v>
      </c>
      <c r="B39" s="24">
        <v>3066</v>
      </c>
      <c r="C39" s="23"/>
      <c r="D39" s="24">
        <v>0.01</v>
      </c>
      <c r="E39" s="23" t="s">
        <v>89</v>
      </c>
      <c r="F39" s="24">
        <v>3</v>
      </c>
      <c r="G39" s="28" t="s">
        <v>94</v>
      </c>
      <c r="H39" s="28">
        <f>H38/SQRT(5)</f>
        <v>0.24721225697768331</v>
      </c>
    </row>
    <row r="40" spans="1:8" x14ac:dyDescent="0.3">
      <c r="A40" s="23">
        <v>2</v>
      </c>
      <c r="B40" s="23">
        <v>4052</v>
      </c>
      <c r="C40" s="23"/>
      <c r="D40" s="23">
        <v>0.01</v>
      </c>
      <c r="E40" s="23" t="s">
        <v>89</v>
      </c>
      <c r="F40" s="23">
        <v>2.0830000000000002</v>
      </c>
      <c r="G40" s="28" t="s">
        <v>95</v>
      </c>
      <c r="H40" s="28">
        <v>5</v>
      </c>
    </row>
    <row r="41" spans="1:8" x14ac:dyDescent="0.3">
      <c r="A41" s="23">
        <v>2</v>
      </c>
      <c r="B41" s="23">
        <v>4057</v>
      </c>
      <c r="C41" s="23"/>
      <c r="D41" s="23">
        <v>0.01</v>
      </c>
      <c r="E41" s="23" t="s">
        <v>89</v>
      </c>
      <c r="F41" s="23">
        <v>2.1669999999999998</v>
      </c>
      <c r="G41" s="31"/>
    </row>
    <row r="42" spans="1:8" x14ac:dyDescent="0.3">
      <c r="A42" s="23">
        <v>2</v>
      </c>
      <c r="B42" s="23">
        <v>4067</v>
      </c>
      <c r="C42" s="23"/>
      <c r="D42" s="23">
        <v>0.1</v>
      </c>
      <c r="E42" s="23" t="s">
        <v>89</v>
      </c>
      <c r="F42" s="23">
        <v>2.75</v>
      </c>
      <c r="G42" s="28" t="s">
        <v>84</v>
      </c>
      <c r="H42" s="28">
        <f>AVERAGE(F42:F44)</f>
        <v>2.5626666666666669</v>
      </c>
    </row>
    <row r="43" spans="1:8" x14ac:dyDescent="0.3">
      <c r="A43" s="24">
        <v>1</v>
      </c>
      <c r="B43" s="24">
        <v>3101</v>
      </c>
      <c r="C43" s="23"/>
      <c r="D43" s="24">
        <v>0.1</v>
      </c>
      <c r="E43" s="23" t="s">
        <v>89</v>
      </c>
      <c r="F43" s="24">
        <v>2.625</v>
      </c>
      <c r="G43" s="28" t="s">
        <v>93</v>
      </c>
      <c r="H43" s="28">
        <f>STDEV(F42:F44)</f>
        <v>0.22506961885899501</v>
      </c>
    </row>
    <row r="44" spans="1:8" x14ac:dyDescent="0.3">
      <c r="A44" s="24">
        <v>1</v>
      </c>
      <c r="B44" s="24">
        <v>3088</v>
      </c>
      <c r="C44" s="23"/>
      <c r="D44" s="24">
        <v>0.1</v>
      </c>
      <c r="E44" s="23" t="s">
        <v>89</v>
      </c>
      <c r="F44" s="24">
        <v>2.3130000000000002</v>
      </c>
      <c r="G44" s="28" t="s">
        <v>94</v>
      </c>
      <c r="H44" s="28">
        <f>H43/SQRT(3)</f>
        <v>0.12994400503464726</v>
      </c>
    </row>
    <row r="45" spans="1:8" x14ac:dyDescent="0.3">
      <c r="A45" s="24">
        <v>1</v>
      </c>
      <c r="B45" s="24">
        <v>3109</v>
      </c>
      <c r="C45" s="23"/>
      <c r="D45" s="24">
        <v>0.3</v>
      </c>
      <c r="E45" s="23" t="s">
        <v>89</v>
      </c>
      <c r="F45" s="24">
        <v>1.75</v>
      </c>
      <c r="G45" s="28" t="s">
        <v>95</v>
      </c>
      <c r="H45" s="28">
        <v>3</v>
      </c>
    </row>
    <row r="46" spans="1:8" x14ac:dyDescent="0.3">
      <c r="A46" s="24">
        <v>1</v>
      </c>
      <c r="B46" s="24">
        <v>3111</v>
      </c>
      <c r="C46" s="23"/>
      <c r="D46" s="24">
        <v>0.3</v>
      </c>
      <c r="E46" s="23" t="s">
        <v>89</v>
      </c>
      <c r="F46" s="24">
        <v>2.5</v>
      </c>
      <c r="G46" s="28" t="s">
        <v>84</v>
      </c>
      <c r="H46" s="28">
        <f>AVERAGE(F45:F54)</f>
        <v>2.1478999999999999</v>
      </c>
    </row>
    <row r="47" spans="1:8" x14ac:dyDescent="0.3">
      <c r="A47" s="24">
        <v>1</v>
      </c>
      <c r="B47" s="24">
        <v>3118</v>
      </c>
      <c r="C47" s="23"/>
      <c r="D47" s="24">
        <v>0.3</v>
      </c>
      <c r="E47" s="23" t="s">
        <v>89</v>
      </c>
      <c r="F47" s="24">
        <v>2.0630000000000002</v>
      </c>
      <c r="G47" s="28" t="s">
        <v>93</v>
      </c>
      <c r="H47" s="28">
        <f>STDEV(F45:F54)</f>
        <v>0.36274461478505343</v>
      </c>
    </row>
    <row r="48" spans="1:8" x14ac:dyDescent="0.3">
      <c r="A48" s="24">
        <v>1</v>
      </c>
      <c r="B48" s="24">
        <v>3119</v>
      </c>
      <c r="C48" s="23"/>
      <c r="D48" s="24">
        <v>0.3</v>
      </c>
      <c r="E48" s="23" t="s">
        <v>89</v>
      </c>
      <c r="F48" s="24">
        <v>1.833</v>
      </c>
      <c r="G48" s="28" t="s">
        <v>94</v>
      </c>
      <c r="H48" s="28">
        <f>H47/SQRT(10)</f>
        <v>0.11470991916811588</v>
      </c>
    </row>
    <row r="49" spans="1:8" x14ac:dyDescent="0.3">
      <c r="A49" s="24">
        <v>1</v>
      </c>
      <c r="B49" s="24">
        <v>3120</v>
      </c>
      <c r="C49" s="23"/>
      <c r="D49" s="24">
        <v>0.3</v>
      </c>
      <c r="E49" s="23" t="s">
        <v>89</v>
      </c>
      <c r="F49" s="24">
        <v>1.625</v>
      </c>
      <c r="G49" s="28" t="s">
        <v>95</v>
      </c>
      <c r="H49" s="28">
        <v>10</v>
      </c>
    </row>
    <row r="50" spans="1:8" x14ac:dyDescent="0.3">
      <c r="A50" s="23">
        <v>2</v>
      </c>
      <c r="B50" s="23">
        <v>4078</v>
      </c>
      <c r="C50" s="23"/>
      <c r="D50" s="23">
        <v>0.3</v>
      </c>
      <c r="E50" s="23" t="s">
        <v>89</v>
      </c>
      <c r="F50" s="23">
        <v>2.5</v>
      </c>
      <c r="G50" s="31"/>
    </row>
    <row r="51" spans="1:8" x14ac:dyDescent="0.3">
      <c r="A51" s="23">
        <v>2</v>
      </c>
      <c r="B51" s="23">
        <v>4083</v>
      </c>
      <c r="C51" s="23"/>
      <c r="D51" s="23">
        <v>0.3</v>
      </c>
      <c r="E51" s="23" t="s">
        <v>89</v>
      </c>
      <c r="F51" s="23">
        <v>2.25</v>
      </c>
      <c r="G51" s="31"/>
    </row>
    <row r="52" spans="1:8" x14ac:dyDescent="0.3">
      <c r="A52" s="23">
        <v>2</v>
      </c>
      <c r="B52" s="23">
        <v>4082</v>
      </c>
      <c r="C52" s="23"/>
      <c r="D52" s="23">
        <v>0.3</v>
      </c>
      <c r="E52" s="23" t="s">
        <v>89</v>
      </c>
      <c r="F52" s="23">
        <v>1.875</v>
      </c>
      <c r="G52" s="31"/>
    </row>
    <row r="53" spans="1:8" x14ac:dyDescent="0.3">
      <c r="A53" s="23">
        <v>2</v>
      </c>
      <c r="B53" s="23">
        <v>4083</v>
      </c>
      <c r="C53" s="23"/>
      <c r="D53" s="23">
        <v>0.3</v>
      </c>
      <c r="E53" s="23" t="s">
        <v>89</v>
      </c>
      <c r="F53" s="23">
        <v>2.5</v>
      </c>
      <c r="G53" s="31"/>
    </row>
    <row r="54" spans="1:8" x14ac:dyDescent="0.3">
      <c r="A54" s="23">
        <v>2</v>
      </c>
      <c r="B54" s="24">
        <v>4085</v>
      </c>
      <c r="C54" s="23"/>
      <c r="D54" s="24">
        <v>0.3</v>
      </c>
      <c r="E54" s="23" t="s">
        <v>89</v>
      </c>
      <c r="F54" s="23">
        <v>2.5830000000000002</v>
      </c>
      <c r="G54" s="31"/>
    </row>
    <row r="55" spans="1:8" x14ac:dyDescent="0.3">
      <c r="A55" s="24">
        <v>1</v>
      </c>
      <c r="B55" s="24">
        <v>3124</v>
      </c>
      <c r="C55" s="23"/>
      <c r="D55" s="24">
        <v>1</v>
      </c>
      <c r="E55" s="23" t="s">
        <v>89</v>
      </c>
      <c r="F55" s="24">
        <v>1.25</v>
      </c>
      <c r="G55" s="28" t="s">
        <v>84</v>
      </c>
      <c r="H55" s="28">
        <f>AVERAGE(F55:F62)</f>
        <v>1.75</v>
      </c>
    </row>
    <row r="56" spans="1:8" x14ac:dyDescent="0.3">
      <c r="A56" s="24">
        <v>1</v>
      </c>
      <c r="B56" s="24">
        <v>3126</v>
      </c>
      <c r="C56" s="23"/>
      <c r="D56" s="24">
        <v>1</v>
      </c>
      <c r="E56" s="23" t="s">
        <v>89</v>
      </c>
      <c r="F56" s="24">
        <v>1.625</v>
      </c>
      <c r="G56" s="28" t="s">
        <v>93</v>
      </c>
      <c r="H56" s="28">
        <f>STDEV(F55:F62)</f>
        <v>0.40089186286863659</v>
      </c>
    </row>
    <row r="57" spans="1:8" x14ac:dyDescent="0.3">
      <c r="A57" s="24">
        <v>1</v>
      </c>
      <c r="B57" s="24">
        <v>3128</v>
      </c>
      <c r="C57" s="23"/>
      <c r="D57" s="24">
        <v>1</v>
      </c>
      <c r="E57" s="23" t="s">
        <v>89</v>
      </c>
      <c r="F57" s="24">
        <v>1.5</v>
      </c>
      <c r="G57" s="28" t="s">
        <v>94</v>
      </c>
      <c r="H57" s="28">
        <f>H56/SQRT(8)</f>
        <v>0.14173667737846021</v>
      </c>
    </row>
    <row r="58" spans="1:8" x14ac:dyDescent="0.3">
      <c r="A58" s="24">
        <v>1</v>
      </c>
      <c r="B58" s="24">
        <v>3130</v>
      </c>
      <c r="C58" s="23"/>
      <c r="D58" s="24">
        <v>1</v>
      </c>
      <c r="E58" s="23" t="s">
        <v>89</v>
      </c>
      <c r="F58" s="24">
        <v>1.875</v>
      </c>
      <c r="G58" s="28" t="s">
        <v>95</v>
      </c>
      <c r="H58" s="28">
        <v>8</v>
      </c>
    </row>
    <row r="59" spans="1:8" x14ac:dyDescent="0.3">
      <c r="A59" s="24">
        <v>1</v>
      </c>
      <c r="B59" s="24">
        <v>3135</v>
      </c>
      <c r="C59" s="23"/>
      <c r="D59" s="24">
        <v>1</v>
      </c>
      <c r="E59" s="23" t="s">
        <v>89</v>
      </c>
      <c r="F59" s="24">
        <v>1.75</v>
      </c>
      <c r="G59" s="29"/>
    </row>
    <row r="60" spans="1:8" x14ac:dyDescent="0.3">
      <c r="A60" s="23">
        <v>2</v>
      </c>
      <c r="B60" s="24">
        <v>4098</v>
      </c>
      <c r="C60" s="23"/>
      <c r="D60" s="24">
        <v>1</v>
      </c>
      <c r="E60" s="23" t="s">
        <v>89</v>
      </c>
      <c r="F60" s="23">
        <v>1.375</v>
      </c>
      <c r="G60" s="31"/>
    </row>
    <row r="61" spans="1:8" x14ac:dyDescent="0.3">
      <c r="A61" s="23">
        <v>2</v>
      </c>
      <c r="B61" s="24">
        <v>4096</v>
      </c>
      <c r="C61" s="23"/>
      <c r="D61" s="24">
        <v>1</v>
      </c>
      <c r="E61" s="23" t="s">
        <v>89</v>
      </c>
      <c r="F61" s="23">
        <v>2.375</v>
      </c>
      <c r="G61" s="31"/>
    </row>
    <row r="62" spans="1:8" x14ac:dyDescent="0.3">
      <c r="A62" s="23">
        <v>2</v>
      </c>
      <c r="B62" s="24">
        <v>4099</v>
      </c>
      <c r="C62" s="23"/>
      <c r="D62" s="24">
        <v>1</v>
      </c>
      <c r="E62" s="23" t="s">
        <v>89</v>
      </c>
      <c r="F62" s="23">
        <v>2.25</v>
      </c>
      <c r="G62" s="31"/>
    </row>
  </sheetData>
  <phoneticPr fontId="2" type="noConversion"/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F62"/>
  <sheetViews>
    <sheetView tabSelected="1" workbookViewId="0">
      <selection activeCell="K9" sqref="K9"/>
    </sheetView>
  </sheetViews>
  <sheetFormatPr defaultColWidth="8.88671875" defaultRowHeight="14.4" x14ac:dyDescent="0.3"/>
  <cols>
    <col min="1" max="1" width="8.88671875" style="38"/>
    <col min="2" max="2" width="10.33203125" style="38" bestFit="1" customWidth="1"/>
    <col min="3" max="5" width="8.88671875" style="38"/>
    <col min="6" max="6" width="13.109375" style="38" bestFit="1" customWidth="1"/>
    <col min="7" max="16384" width="8.88671875" style="38"/>
  </cols>
  <sheetData>
    <row r="1" spans="1:6" s="11" customFormat="1" x14ac:dyDescent="0.3">
      <c r="A1" s="10" t="s">
        <v>82</v>
      </c>
      <c r="B1" s="10" t="s">
        <v>86</v>
      </c>
      <c r="C1" s="10" t="s">
        <v>87</v>
      </c>
      <c r="D1" s="10" t="s">
        <v>90</v>
      </c>
      <c r="E1" s="10" t="s">
        <v>91</v>
      </c>
      <c r="F1" s="10" t="s">
        <v>92</v>
      </c>
    </row>
    <row r="2" spans="1:6" x14ac:dyDescent="0.3">
      <c r="A2" s="36">
        <v>1</v>
      </c>
      <c r="B2" s="36" t="s">
        <v>20</v>
      </c>
      <c r="C2" s="36">
        <v>3141</v>
      </c>
      <c r="D2" s="36">
        <v>0</v>
      </c>
      <c r="E2" s="36">
        <v>21</v>
      </c>
      <c r="F2" s="37">
        <v>2.75</v>
      </c>
    </row>
    <row r="3" spans="1:6" x14ac:dyDescent="0.3">
      <c r="A3" s="36">
        <v>1</v>
      </c>
      <c r="B3" s="36" t="s">
        <v>21</v>
      </c>
      <c r="C3" s="36">
        <v>3147</v>
      </c>
      <c r="D3" s="36">
        <v>0</v>
      </c>
      <c r="E3" s="36">
        <v>21</v>
      </c>
      <c r="F3" s="37">
        <v>2</v>
      </c>
    </row>
    <row r="4" spans="1:6" x14ac:dyDescent="0.3">
      <c r="A4" s="36">
        <v>1</v>
      </c>
      <c r="B4" s="36" t="s">
        <v>22</v>
      </c>
      <c r="C4" s="36">
        <v>3152</v>
      </c>
      <c r="D4" s="36">
        <v>0</v>
      </c>
      <c r="E4" s="36">
        <v>21</v>
      </c>
      <c r="F4" s="37">
        <v>4</v>
      </c>
    </row>
    <row r="5" spans="1:6" x14ac:dyDescent="0.3">
      <c r="A5" s="36">
        <v>1</v>
      </c>
      <c r="B5" s="36" t="s">
        <v>23</v>
      </c>
      <c r="C5" s="36">
        <v>3153</v>
      </c>
      <c r="D5" s="36">
        <v>0</v>
      </c>
      <c r="E5" s="36">
        <v>21</v>
      </c>
      <c r="F5" s="37">
        <v>2.75</v>
      </c>
    </row>
    <row r="6" spans="1:6" x14ac:dyDescent="0.3">
      <c r="A6" s="36">
        <v>2</v>
      </c>
      <c r="B6" s="36">
        <v>4042</v>
      </c>
      <c r="C6" s="36"/>
      <c r="D6" s="36">
        <v>0</v>
      </c>
      <c r="E6" s="36">
        <v>21</v>
      </c>
      <c r="F6" s="37">
        <v>3</v>
      </c>
    </row>
    <row r="7" spans="1:6" x14ac:dyDescent="0.3">
      <c r="A7" s="36">
        <v>2</v>
      </c>
      <c r="B7" s="36">
        <v>4048</v>
      </c>
      <c r="C7" s="36"/>
      <c r="D7" s="36">
        <v>0</v>
      </c>
      <c r="E7" s="36">
        <v>21</v>
      </c>
      <c r="F7" s="37">
        <v>3.375</v>
      </c>
    </row>
    <row r="8" spans="1:6" x14ac:dyDescent="0.3">
      <c r="A8" s="39">
        <v>2</v>
      </c>
      <c r="B8" s="39">
        <v>4051</v>
      </c>
      <c r="C8" s="39"/>
      <c r="D8" s="39">
        <v>0</v>
      </c>
      <c r="E8" s="39">
        <v>21</v>
      </c>
      <c r="F8" s="37">
        <v>2.75</v>
      </c>
    </row>
    <row r="9" spans="1:6" x14ac:dyDescent="0.3">
      <c r="A9" s="36">
        <v>1</v>
      </c>
      <c r="B9" s="36" t="s">
        <v>24</v>
      </c>
      <c r="C9" s="36">
        <v>3163</v>
      </c>
      <c r="D9" s="36">
        <v>0.01</v>
      </c>
      <c r="E9" s="36">
        <v>21</v>
      </c>
      <c r="F9" s="37">
        <v>2.5</v>
      </c>
    </row>
    <row r="10" spans="1:6" x14ac:dyDescent="0.3">
      <c r="A10" s="36">
        <v>1</v>
      </c>
      <c r="B10" s="36" t="s">
        <v>25</v>
      </c>
      <c r="C10" s="36">
        <v>3164</v>
      </c>
      <c r="D10" s="36">
        <v>0.01</v>
      </c>
      <c r="E10" s="36">
        <v>21</v>
      </c>
      <c r="F10" s="37">
        <v>2.375</v>
      </c>
    </row>
    <row r="11" spans="1:6" x14ac:dyDescent="0.3">
      <c r="A11" s="36">
        <v>1</v>
      </c>
      <c r="B11" s="36" t="s">
        <v>26</v>
      </c>
      <c r="C11" s="36">
        <v>3170</v>
      </c>
      <c r="D11" s="36">
        <v>0.01</v>
      </c>
      <c r="E11" s="36">
        <v>21</v>
      </c>
      <c r="F11" s="37">
        <v>1.25</v>
      </c>
    </row>
    <row r="12" spans="1:6" x14ac:dyDescent="0.3">
      <c r="A12" s="36">
        <v>2</v>
      </c>
      <c r="B12" s="36">
        <v>4052</v>
      </c>
      <c r="C12" s="36"/>
      <c r="D12" s="36">
        <v>0.01</v>
      </c>
      <c r="E12" s="36">
        <v>21</v>
      </c>
      <c r="F12" s="37">
        <v>3</v>
      </c>
    </row>
    <row r="13" spans="1:6" x14ac:dyDescent="0.3">
      <c r="A13" s="36">
        <v>2</v>
      </c>
      <c r="B13" s="36">
        <v>4057</v>
      </c>
      <c r="C13" s="36"/>
      <c r="D13" s="36">
        <v>0.01</v>
      </c>
      <c r="E13" s="36">
        <v>21</v>
      </c>
      <c r="F13" s="37">
        <v>3.5</v>
      </c>
    </row>
    <row r="14" spans="1:6" x14ac:dyDescent="0.3">
      <c r="A14" s="36">
        <v>1</v>
      </c>
      <c r="B14" s="36" t="s">
        <v>27</v>
      </c>
      <c r="C14" s="36">
        <v>3171</v>
      </c>
      <c r="D14" s="36">
        <v>0.1</v>
      </c>
      <c r="E14" s="36">
        <v>21</v>
      </c>
      <c r="F14" s="37">
        <v>1.375</v>
      </c>
    </row>
    <row r="15" spans="1:6" x14ac:dyDescent="0.3">
      <c r="A15" s="36">
        <v>1</v>
      </c>
      <c r="B15" s="36" t="s">
        <v>28</v>
      </c>
      <c r="C15" s="36">
        <v>3175</v>
      </c>
      <c r="D15" s="36">
        <v>0.1</v>
      </c>
      <c r="E15" s="36">
        <v>21</v>
      </c>
      <c r="F15" s="37">
        <v>2.75</v>
      </c>
    </row>
    <row r="16" spans="1:6" x14ac:dyDescent="0.3">
      <c r="A16" s="36">
        <v>1</v>
      </c>
      <c r="B16" s="36" t="s">
        <v>29</v>
      </c>
      <c r="C16" s="36">
        <v>3180</v>
      </c>
      <c r="D16" s="36">
        <v>0.3</v>
      </c>
      <c r="E16" s="36">
        <v>21</v>
      </c>
      <c r="F16" s="37">
        <v>3</v>
      </c>
    </row>
    <row r="17" spans="1:6" x14ac:dyDescent="0.3">
      <c r="A17" s="36">
        <v>1</v>
      </c>
      <c r="B17" s="36" t="s">
        <v>30</v>
      </c>
      <c r="C17" s="36">
        <v>3184</v>
      </c>
      <c r="D17" s="36">
        <v>0.3</v>
      </c>
      <c r="E17" s="36">
        <v>21</v>
      </c>
      <c r="F17" s="37">
        <v>1.125</v>
      </c>
    </row>
    <row r="18" spans="1:6" x14ac:dyDescent="0.3">
      <c r="A18" s="36">
        <v>1</v>
      </c>
      <c r="B18" s="36" t="s">
        <v>31</v>
      </c>
      <c r="C18" s="36">
        <v>3189</v>
      </c>
      <c r="D18" s="36">
        <v>0.3</v>
      </c>
      <c r="E18" s="36">
        <v>21</v>
      </c>
      <c r="F18" s="37">
        <v>2.125</v>
      </c>
    </row>
    <row r="19" spans="1:6" x14ac:dyDescent="0.3">
      <c r="A19" s="36">
        <v>2</v>
      </c>
      <c r="B19" s="36">
        <v>4082</v>
      </c>
      <c r="C19" s="36"/>
      <c r="D19" s="36">
        <v>0.3</v>
      </c>
      <c r="E19" s="36">
        <v>21</v>
      </c>
      <c r="F19" s="37">
        <v>1.75</v>
      </c>
    </row>
    <row r="20" spans="1:6" x14ac:dyDescent="0.3">
      <c r="A20" s="36">
        <v>2</v>
      </c>
      <c r="B20" s="36">
        <v>4083</v>
      </c>
      <c r="C20" s="36"/>
      <c r="D20" s="36">
        <v>0.3</v>
      </c>
      <c r="E20" s="36">
        <v>21</v>
      </c>
      <c r="F20" s="37">
        <v>1.5</v>
      </c>
    </row>
    <row r="21" spans="1:6" x14ac:dyDescent="0.3">
      <c r="A21" s="36">
        <v>2</v>
      </c>
      <c r="B21" s="36">
        <v>4085</v>
      </c>
      <c r="C21" s="36"/>
      <c r="D21" s="36">
        <v>0.3</v>
      </c>
      <c r="E21" s="36">
        <v>21</v>
      </c>
      <c r="F21" s="37">
        <v>1.25</v>
      </c>
    </row>
    <row r="22" spans="1:6" x14ac:dyDescent="0.3">
      <c r="A22" s="36">
        <v>1</v>
      </c>
      <c r="B22" s="36" t="s">
        <v>32</v>
      </c>
      <c r="C22" s="36">
        <v>3195</v>
      </c>
      <c r="D22" s="36">
        <v>1</v>
      </c>
      <c r="E22" s="36">
        <v>21</v>
      </c>
      <c r="F22" s="37">
        <v>1.75</v>
      </c>
    </row>
    <row r="23" spans="1:6" x14ac:dyDescent="0.3">
      <c r="A23" s="36">
        <v>1</v>
      </c>
      <c r="B23" s="36" t="s">
        <v>33</v>
      </c>
      <c r="C23" s="36">
        <v>3198</v>
      </c>
      <c r="D23" s="36">
        <v>1</v>
      </c>
      <c r="E23" s="36">
        <v>21</v>
      </c>
      <c r="F23" s="37">
        <v>2.125</v>
      </c>
    </row>
    <row r="24" spans="1:6" x14ac:dyDescent="0.3">
      <c r="A24" s="36">
        <v>1</v>
      </c>
      <c r="B24" s="36" t="s">
        <v>34</v>
      </c>
      <c r="C24" s="36">
        <v>3203</v>
      </c>
      <c r="D24" s="36">
        <v>1</v>
      </c>
      <c r="E24" s="36">
        <v>21</v>
      </c>
      <c r="F24" s="37">
        <v>1.5</v>
      </c>
    </row>
    <row r="25" spans="1:6" x14ac:dyDescent="0.3">
      <c r="A25" s="36">
        <v>2</v>
      </c>
      <c r="B25" s="36">
        <v>4096</v>
      </c>
      <c r="C25" s="36"/>
      <c r="D25" s="36">
        <v>1</v>
      </c>
      <c r="E25" s="36">
        <v>21</v>
      </c>
      <c r="F25" s="37">
        <v>1.375</v>
      </c>
    </row>
    <row r="26" spans="1:6" x14ac:dyDescent="0.3">
      <c r="A26" s="36">
        <v>2</v>
      </c>
      <c r="B26" s="36">
        <v>4099</v>
      </c>
      <c r="C26" s="36"/>
      <c r="D26" s="36">
        <v>1</v>
      </c>
      <c r="E26" s="36">
        <v>21</v>
      </c>
      <c r="F26" s="37">
        <v>2.375</v>
      </c>
    </row>
    <row r="27" spans="1:6" x14ac:dyDescent="0.3">
      <c r="A27" s="37">
        <v>1</v>
      </c>
      <c r="B27" s="36">
        <v>3047</v>
      </c>
      <c r="C27" s="36"/>
      <c r="D27" s="36">
        <v>0</v>
      </c>
      <c r="E27" s="36" t="s">
        <v>89</v>
      </c>
      <c r="F27" s="37">
        <v>2.875</v>
      </c>
    </row>
    <row r="28" spans="1:6" x14ac:dyDescent="0.3">
      <c r="A28" s="37">
        <v>1</v>
      </c>
      <c r="B28" s="36">
        <v>3064</v>
      </c>
      <c r="C28" s="36"/>
      <c r="D28" s="36">
        <v>0</v>
      </c>
      <c r="E28" s="36" t="s">
        <v>89</v>
      </c>
      <c r="F28" s="37">
        <v>2.5</v>
      </c>
    </row>
    <row r="29" spans="1:6" x14ac:dyDescent="0.3">
      <c r="A29" s="37">
        <v>1</v>
      </c>
      <c r="B29" s="36">
        <v>3048</v>
      </c>
      <c r="C29" s="36"/>
      <c r="D29" s="36">
        <v>0</v>
      </c>
      <c r="E29" s="36" t="s">
        <v>89</v>
      </c>
      <c r="F29" s="36">
        <v>2.4169999999999998</v>
      </c>
    </row>
    <row r="30" spans="1:6" x14ac:dyDescent="0.3">
      <c r="A30" s="37">
        <v>1</v>
      </c>
      <c r="B30" s="36">
        <v>3054</v>
      </c>
      <c r="C30" s="36"/>
      <c r="D30" s="36">
        <v>0</v>
      </c>
      <c r="E30" s="36" t="s">
        <v>89</v>
      </c>
      <c r="F30" s="37">
        <v>2.75</v>
      </c>
    </row>
    <row r="31" spans="1:6" x14ac:dyDescent="0.3">
      <c r="A31" s="37">
        <v>1</v>
      </c>
      <c r="B31" s="36">
        <v>3059</v>
      </c>
      <c r="C31" s="36"/>
      <c r="D31" s="36">
        <v>0</v>
      </c>
      <c r="E31" s="36" t="s">
        <v>89</v>
      </c>
      <c r="F31" s="37">
        <v>3.0830000000000002</v>
      </c>
    </row>
    <row r="32" spans="1:6" x14ac:dyDescent="0.3">
      <c r="A32" s="37">
        <v>1</v>
      </c>
      <c r="B32" s="36">
        <v>3052</v>
      </c>
      <c r="C32" s="36"/>
      <c r="D32" s="36">
        <v>0</v>
      </c>
      <c r="E32" s="36" t="s">
        <v>89</v>
      </c>
      <c r="F32" s="37">
        <v>3.75</v>
      </c>
    </row>
    <row r="33" spans="1:6" x14ac:dyDescent="0.3">
      <c r="A33" s="37">
        <v>1</v>
      </c>
      <c r="B33" s="36">
        <v>3060</v>
      </c>
      <c r="C33" s="36"/>
      <c r="D33" s="36">
        <v>0</v>
      </c>
      <c r="E33" s="36" t="s">
        <v>89</v>
      </c>
      <c r="F33" s="37">
        <v>1.75</v>
      </c>
    </row>
    <row r="34" spans="1:6" x14ac:dyDescent="0.3">
      <c r="A34" s="36">
        <v>2</v>
      </c>
      <c r="B34" s="36">
        <v>4042</v>
      </c>
      <c r="C34" s="36"/>
      <c r="D34" s="36">
        <v>0</v>
      </c>
      <c r="E34" s="36" t="s">
        <v>89</v>
      </c>
      <c r="F34" s="37">
        <v>3.75</v>
      </c>
    </row>
    <row r="35" spans="1:6" x14ac:dyDescent="0.3">
      <c r="A35" s="36">
        <v>2</v>
      </c>
      <c r="B35" s="36">
        <v>4048</v>
      </c>
      <c r="C35" s="36"/>
      <c r="D35" s="36">
        <v>0</v>
      </c>
      <c r="E35" s="36" t="s">
        <v>89</v>
      </c>
      <c r="F35" s="37">
        <v>2.375</v>
      </c>
    </row>
    <row r="36" spans="1:6" x14ac:dyDescent="0.3">
      <c r="A36" s="36">
        <v>2</v>
      </c>
      <c r="B36" s="36">
        <v>4051</v>
      </c>
      <c r="C36" s="36"/>
      <c r="D36" s="36">
        <v>0</v>
      </c>
      <c r="E36" s="36" t="s">
        <v>89</v>
      </c>
      <c r="F36" s="36">
        <v>2.625</v>
      </c>
    </row>
    <row r="37" spans="1:6" x14ac:dyDescent="0.3">
      <c r="A37" s="37">
        <v>1</v>
      </c>
      <c r="B37" s="37">
        <v>3065</v>
      </c>
      <c r="C37" s="36"/>
      <c r="D37" s="37">
        <v>0.01</v>
      </c>
      <c r="E37" s="36" t="s">
        <v>89</v>
      </c>
      <c r="F37" s="37">
        <v>2.5</v>
      </c>
    </row>
    <row r="38" spans="1:6" x14ac:dyDescent="0.3">
      <c r="A38" s="37">
        <v>1</v>
      </c>
      <c r="B38" s="37">
        <v>3072</v>
      </c>
      <c r="C38" s="36"/>
      <c r="D38" s="37">
        <v>0.01</v>
      </c>
      <c r="E38" s="36" t="s">
        <v>89</v>
      </c>
      <c r="F38" s="37">
        <v>1.5</v>
      </c>
    </row>
    <row r="39" spans="1:6" x14ac:dyDescent="0.3">
      <c r="A39" s="37">
        <v>1</v>
      </c>
      <c r="B39" s="37">
        <v>3066</v>
      </c>
      <c r="C39" s="36"/>
      <c r="D39" s="37">
        <v>0.01</v>
      </c>
      <c r="E39" s="36" t="s">
        <v>89</v>
      </c>
      <c r="F39" s="37">
        <v>3</v>
      </c>
    </row>
    <row r="40" spans="1:6" x14ac:dyDescent="0.3">
      <c r="A40" s="36">
        <v>2</v>
      </c>
      <c r="B40" s="36">
        <v>4052</v>
      </c>
      <c r="C40" s="36"/>
      <c r="D40" s="36">
        <v>0.01</v>
      </c>
      <c r="E40" s="36" t="s">
        <v>89</v>
      </c>
      <c r="F40" s="36">
        <v>2.0830000000000002</v>
      </c>
    </row>
    <row r="41" spans="1:6" x14ac:dyDescent="0.3">
      <c r="A41" s="36">
        <v>2</v>
      </c>
      <c r="B41" s="36">
        <v>4057</v>
      </c>
      <c r="C41" s="36"/>
      <c r="D41" s="36">
        <v>0.01</v>
      </c>
      <c r="E41" s="36" t="s">
        <v>89</v>
      </c>
      <c r="F41" s="36">
        <v>2.1669999999999998</v>
      </c>
    </row>
    <row r="42" spans="1:6" x14ac:dyDescent="0.3">
      <c r="A42" s="36">
        <v>2</v>
      </c>
      <c r="B42" s="36">
        <v>4067</v>
      </c>
      <c r="C42" s="36"/>
      <c r="D42" s="36">
        <v>0.1</v>
      </c>
      <c r="E42" s="36" t="s">
        <v>89</v>
      </c>
      <c r="F42" s="36">
        <v>2.75</v>
      </c>
    </row>
    <row r="43" spans="1:6" x14ac:dyDescent="0.3">
      <c r="A43" s="37">
        <v>1</v>
      </c>
      <c r="B43" s="37">
        <v>3101</v>
      </c>
      <c r="C43" s="36"/>
      <c r="D43" s="37">
        <v>0.1</v>
      </c>
      <c r="E43" s="36" t="s">
        <v>89</v>
      </c>
      <c r="F43" s="37">
        <v>2.625</v>
      </c>
    </row>
    <row r="44" spans="1:6" x14ac:dyDescent="0.3">
      <c r="A44" s="37">
        <v>1</v>
      </c>
      <c r="B44" s="37">
        <v>3088</v>
      </c>
      <c r="C44" s="36"/>
      <c r="D44" s="37">
        <v>0.1</v>
      </c>
      <c r="E44" s="36" t="s">
        <v>89</v>
      </c>
      <c r="F44" s="37">
        <v>2.3130000000000002</v>
      </c>
    </row>
    <row r="45" spans="1:6" x14ac:dyDescent="0.3">
      <c r="A45" s="37">
        <v>1</v>
      </c>
      <c r="B45" s="37">
        <v>3109</v>
      </c>
      <c r="C45" s="36"/>
      <c r="D45" s="37">
        <v>0.3</v>
      </c>
      <c r="E45" s="36" t="s">
        <v>89</v>
      </c>
      <c r="F45" s="37">
        <v>1.75</v>
      </c>
    </row>
    <row r="46" spans="1:6" x14ac:dyDescent="0.3">
      <c r="A46" s="37">
        <v>1</v>
      </c>
      <c r="B46" s="37">
        <v>3111</v>
      </c>
      <c r="C46" s="36"/>
      <c r="D46" s="37">
        <v>0.3</v>
      </c>
      <c r="E46" s="36" t="s">
        <v>89</v>
      </c>
      <c r="F46" s="37">
        <v>2.5</v>
      </c>
    </row>
    <row r="47" spans="1:6" x14ac:dyDescent="0.3">
      <c r="A47" s="37">
        <v>1</v>
      </c>
      <c r="B47" s="37">
        <v>3118</v>
      </c>
      <c r="C47" s="36"/>
      <c r="D47" s="37">
        <v>0.3</v>
      </c>
      <c r="E47" s="36" t="s">
        <v>89</v>
      </c>
      <c r="F47" s="37">
        <v>2.0630000000000002</v>
      </c>
    </row>
    <row r="48" spans="1:6" x14ac:dyDescent="0.3">
      <c r="A48" s="37">
        <v>1</v>
      </c>
      <c r="B48" s="37">
        <v>3119</v>
      </c>
      <c r="C48" s="36"/>
      <c r="D48" s="37">
        <v>0.3</v>
      </c>
      <c r="E48" s="36" t="s">
        <v>89</v>
      </c>
      <c r="F48" s="37">
        <v>1.833</v>
      </c>
    </row>
    <row r="49" spans="1:6" x14ac:dyDescent="0.3">
      <c r="A49" s="37">
        <v>1</v>
      </c>
      <c r="B49" s="37">
        <v>3120</v>
      </c>
      <c r="C49" s="36"/>
      <c r="D49" s="37">
        <v>0.3</v>
      </c>
      <c r="E49" s="36" t="s">
        <v>89</v>
      </c>
      <c r="F49" s="37">
        <v>1.625</v>
      </c>
    </row>
    <row r="50" spans="1:6" x14ac:dyDescent="0.3">
      <c r="A50" s="36">
        <v>2</v>
      </c>
      <c r="B50" s="36">
        <v>4078</v>
      </c>
      <c r="C50" s="36"/>
      <c r="D50" s="36">
        <v>0.3</v>
      </c>
      <c r="E50" s="36" t="s">
        <v>89</v>
      </c>
      <c r="F50" s="36">
        <v>2.5</v>
      </c>
    </row>
    <row r="51" spans="1:6" x14ac:dyDescent="0.3">
      <c r="A51" s="36">
        <v>2</v>
      </c>
      <c r="B51" s="36">
        <v>4083</v>
      </c>
      <c r="C51" s="36"/>
      <c r="D51" s="36">
        <v>0.3</v>
      </c>
      <c r="E51" s="36" t="s">
        <v>89</v>
      </c>
      <c r="F51" s="36">
        <v>2.25</v>
      </c>
    </row>
    <row r="52" spans="1:6" x14ac:dyDescent="0.3">
      <c r="A52" s="36">
        <v>2</v>
      </c>
      <c r="B52" s="36">
        <v>4082</v>
      </c>
      <c r="C52" s="36"/>
      <c r="D52" s="36">
        <v>0.3</v>
      </c>
      <c r="E52" s="36" t="s">
        <v>89</v>
      </c>
      <c r="F52" s="36">
        <v>1.875</v>
      </c>
    </row>
    <row r="53" spans="1:6" x14ac:dyDescent="0.3">
      <c r="A53" s="36">
        <v>2</v>
      </c>
      <c r="B53" s="36">
        <v>4083</v>
      </c>
      <c r="C53" s="36"/>
      <c r="D53" s="36">
        <v>0.3</v>
      </c>
      <c r="E53" s="36" t="s">
        <v>89</v>
      </c>
      <c r="F53" s="36">
        <v>2.5</v>
      </c>
    </row>
    <row r="54" spans="1:6" x14ac:dyDescent="0.3">
      <c r="A54" s="36">
        <v>2</v>
      </c>
      <c r="B54" s="37">
        <v>4085</v>
      </c>
      <c r="C54" s="36"/>
      <c r="D54" s="37">
        <v>0.3</v>
      </c>
      <c r="E54" s="36" t="s">
        <v>89</v>
      </c>
      <c r="F54" s="36">
        <v>2.5830000000000002</v>
      </c>
    </row>
    <row r="55" spans="1:6" x14ac:dyDescent="0.3">
      <c r="A55" s="37">
        <v>1</v>
      </c>
      <c r="B55" s="37">
        <v>3124</v>
      </c>
      <c r="C55" s="36"/>
      <c r="D55" s="37">
        <v>1</v>
      </c>
      <c r="E55" s="36" t="s">
        <v>89</v>
      </c>
      <c r="F55" s="37">
        <v>1.25</v>
      </c>
    </row>
    <row r="56" spans="1:6" x14ac:dyDescent="0.3">
      <c r="A56" s="37">
        <v>1</v>
      </c>
      <c r="B56" s="37">
        <v>3126</v>
      </c>
      <c r="C56" s="36"/>
      <c r="D56" s="37">
        <v>1</v>
      </c>
      <c r="E56" s="36" t="s">
        <v>89</v>
      </c>
      <c r="F56" s="37">
        <v>1.625</v>
      </c>
    </row>
    <row r="57" spans="1:6" x14ac:dyDescent="0.3">
      <c r="A57" s="37">
        <v>1</v>
      </c>
      <c r="B57" s="37">
        <v>3128</v>
      </c>
      <c r="C57" s="36"/>
      <c r="D57" s="37">
        <v>1</v>
      </c>
      <c r="E57" s="36" t="s">
        <v>89</v>
      </c>
      <c r="F57" s="37">
        <v>1.5</v>
      </c>
    </row>
    <row r="58" spans="1:6" x14ac:dyDescent="0.3">
      <c r="A58" s="37">
        <v>1</v>
      </c>
      <c r="B58" s="37">
        <v>3130</v>
      </c>
      <c r="C58" s="36"/>
      <c r="D58" s="37">
        <v>1</v>
      </c>
      <c r="E58" s="36" t="s">
        <v>89</v>
      </c>
      <c r="F58" s="37">
        <v>1.875</v>
      </c>
    </row>
    <row r="59" spans="1:6" x14ac:dyDescent="0.3">
      <c r="A59" s="37">
        <v>1</v>
      </c>
      <c r="B59" s="37">
        <v>3135</v>
      </c>
      <c r="C59" s="36"/>
      <c r="D59" s="37">
        <v>1</v>
      </c>
      <c r="E59" s="36" t="s">
        <v>89</v>
      </c>
      <c r="F59" s="37">
        <v>1.75</v>
      </c>
    </row>
    <row r="60" spans="1:6" x14ac:dyDescent="0.3">
      <c r="A60" s="36">
        <v>2</v>
      </c>
      <c r="B60" s="37">
        <v>4098</v>
      </c>
      <c r="C60" s="36"/>
      <c r="D60" s="37">
        <v>1</v>
      </c>
      <c r="E60" s="36" t="s">
        <v>89</v>
      </c>
      <c r="F60" s="36">
        <v>1.375</v>
      </c>
    </row>
    <row r="61" spans="1:6" x14ac:dyDescent="0.3">
      <c r="A61" s="36">
        <v>2</v>
      </c>
      <c r="B61" s="37">
        <v>4096</v>
      </c>
      <c r="C61" s="36"/>
      <c r="D61" s="37">
        <v>1</v>
      </c>
      <c r="E61" s="36" t="s">
        <v>89</v>
      </c>
      <c r="F61" s="36">
        <v>2.375</v>
      </c>
    </row>
    <row r="62" spans="1:6" x14ac:dyDescent="0.3">
      <c r="A62" s="36">
        <v>2</v>
      </c>
      <c r="B62" s="37">
        <v>4099</v>
      </c>
      <c r="C62" s="36"/>
      <c r="D62" s="37">
        <v>1</v>
      </c>
      <c r="E62" s="36" t="s">
        <v>89</v>
      </c>
      <c r="F62" s="36">
        <v>2.25</v>
      </c>
    </row>
  </sheetData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Block 1</vt:lpstr>
      <vt:lpstr>Block 2</vt:lpstr>
      <vt:lpstr>Combined</vt:lpstr>
      <vt:lpstr>Block Effect</vt:lpstr>
      <vt:lpstr>Hand Calculation</vt:lpstr>
      <vt:lpstr>SAS</vt:lpstr>
      <vt:lpstr>'Block 1'!Print_Titles</vt:lpstr>
      <vt:lpstr>'Block 2'!Print_Titles</vt:lpstr>
      <vt:lpstr>'Block Effect'!Print_Titles</vt:lpstr>
      <vt:lpstr>Combined!Print_Titles</vt:lpstr>
      <vt:lpstr>'Hand Calculation'!Print_Titles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5</dc:title>
  <dc:subject>C57Bl6 MG Scores</dc:subject>
  <dc:creator>Deirdre K. Tucker</dc:creator>
  <cp:keywords>Final</cp:keywords>
  <cp:lastModifiedBy>Xiaohua Gao</cp:lastModifiedBy>
  <cp:lastPrinted>2016-03-23T15:59:43Z</cp:lastPrinted>
  <dcterms:created xsi:type="dcterms:W3CDTF">2014-01-31T20:32:49Z</dcterms:created>
  <dcterms:modified xsi:type="dcterms:W3CDTF">2016-03-23T16:00:13Z</dcterms:modified>
  <dc:language>English</dc:language>
</cp:coreProperties>
</file>